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840" windowHeight="9360"/>
  </bookViews>
  <sheets>
    <sheet name="104年9月菜單" sheetId="1" r:id="rId1"/>
    <sheet name="第一週明細)" sheetId="2" r:id="rId2"/>
    <sheet name="第二週" sheetId="4" r:id="rId3"/>
    <sheet name="第三週 " sheetId="5" r:id="rId4"/>
    <sheet name="第四週 " sheetId="6" r:id="rId5"/>
    <sheet name="第五週  " sheetId="7" r:id="rId6"/>
  </sheets>
  <externalReferences>
    <externalReference r:id="rId7"/>
  </externalReferences>
  <calcPr calcId="152511"/>
</workbook>
</file>

<file path=xl/calcChain.xml><?xml version="1.0" encoding="utf-8"?>
<calcChain xmlns="http://schemas.openxmlformats.org/spreadsheetml/2006/main">
  <c r="W44" i="5" l="1"/>
  <c r="S37" i="5"/>
  <c r="W44" i="2"/>
  <c r="S37" i="2"/>
  <c r="M29" i="5" l="1"/>
  <c r="J29" i="5"/>
  <c r="G21" i="7" l="1"/>
  <c r="S5" i="4"/>
  <c r="P5" i="4"/>
  <c r="M5" i="4"/>
  <c r="J5" i="4"/>
  <c r="G5" i="4"/>
  <c r="D5" i="4"/>
  <c r="P37" i="2"/>
  <c r="M37" i="2"/>
  <c r="J37" i="2"/>
  <c r="G37" i="2"/>
  <c r="D37" i="2"/>
  <c r="S29" i="2"/>
  <c r="P29" i="2"/>
  <c r="M29" i="2"/>
  <c r="J29" i="2"/>
  <c r="G29" i="2"/>
  <c r="D29" i="2"/>
  <c r="S21" i="2"/>
  <c r="P21" i="2"/>
  <c r="M21" i="2"/>
  <c r="J21" i="2"/>
  <c r="G21" i="2"/>
  <c r="D21" i="2"/>
  <c r="D13" i="2"/>
  <c r="S13" i="2"/>
  <c r="P13" i="2"/>
  <c r="M13" i="2"/>
  <c r="J13" i="2"/>
  <c r="G13" i="2"/>
  <c r="S21" i="7"/>
  <c r="P21" i="7"/>
  <c r="M21" i="7"/>
  <c r="J21" i="7"/>
  <c r="D21" i="7"/>
  <c r="S13" i="7"/>
  <c r="P13" i="7"/>
  <c r="M13" i="7"/>
  <c r="J13" i="7"/>
  <c r="G13" i="7"/>
  <c r="D13" i="7"/>
  <c r="S5" i="7"/>
  <c r="P5" i="7"/>
  <c r="M5" i="7"/>
  <c r="J5" i="7"/>
  <c r="G5" i="7"/>
  <c r="D5" i="7"/>
  <c r="AD43" i="7"/>
  <c r="AF42" i="7"/>
  <c r="AE41" i="7"/>
  <c r="AE43" i="7"/>
  <c r="AG40" i="7"/>
  <c r="AF40" i="7"/>
  <c r="AD40" i="7"/>
  <c r="AG39" i="7"/>
  <c r="AE39" i="7"/>
  <c r="AD39" i="7"/>
  <c r="AF38" i="7"/>
  <c r="AF43" i="7"/>
  <c r="AD38" i="7"/>
  <c r="AD35" i="7"/>
  <c r="AF34" i="7"/>
  <c r="AE33" i="7"/>
  <c r="AE35" i="7"/>
  <c r="AF32" i="7"/>
  <c r="AF35" i="7"/>
  <c r="AD32" i="7"/>
  <c r="AG32" i="7"/>
  <c r="AE31" i="7"/>
  <c r="AD31" i="7"/>
  <c r="AG31" i="7"/>
  <c r="AG30" i="7"/>
  <c r="AF30" i="7"/>
  <c r="AD30" i="7"/>
  <c r="AE27" i="7"/>
  <c r="AF26" i="7"/>
  <c r="AG25" i="7"/>
  <c r="AE25" i="7"/>
  <c r="AF24" i="7"/>
  <c r="AF27" i="7"/>
  <c r="AD24" i="7"/>
  <c r="AG24" i="7"/>
  <c r="AE23" i="7"/>
  <c r="AD23" i="7"/>
  <c r="AG23" i="7"/>
  <c r="AF22" i="7"/>
  <c r="AD22" i="7"/>
  <c r="AD27" i="7"/>
  <c r="AF18" i="7"/>
  <c r="AE17" i="7"/>
  <c r="AG17" i="7"/>
  <c r="AF16" i="7"/>
  <c r="AG16" i="7"/>
  <c r="AD16" i="7"/>
  <c r="AE15" i="7"/>
  <c r="AE19" i="7"/>
  <c r="AD15" i="7"/>
  <c r="AF14" i="7"/>
  <c r="AD14" i="7"/>
  <c r="AD19" i="7"/>
  <c r="W12" i="7"/>
  <c r="AF10" i="7"/>
  <c r="AE9" i="7"/>
  <c r="AG9" i="7"/>
  <c r="AF8" i="7"/>
  <c r="AG8" i="7"/>
  <c r="AD8" i="7"/>
  <c r="AE7" i="7"/>
  <c r="AE11" i="7"/>
  <c r="AD7" i="7"/>
  <c r="AG7" i="7"/>
  <c r="AF6" i="7"/>
  <c r="AF11" i="7"/>
  <c r="AD6" i="7"/>
  <c r="AG6" i="7"/>
  <c r="S37" i="6"/>
  <c r="P37" i="6"/>
  <c r="M37" i="6"/>
  <c r="J37" i="6"/>
  <c r="G37" i="6"/>
  <c r="D37" i="6"/>
  <c r="S29" i="6"/>
  <c r="P29" i="6"/>
  <c r="M29" i="6"/>
  <c r="J29" i="6"/>
  <c r="G29" i="6"/>
  <c r="D29" i="6"/>
  <c r="S21" i="6"/>
  <c r="P21" i="6"/>
  <c r="M21" i="6"/>
  <c r="J21" i="6"/>
  <c r="G21" i="6"/>
  <c r="D21" i="6"/>
  <c r="S13" i="6"/>
  <c r="P13" i="6"/>
  <c r="M13" i="6"/>
  <c r="J13" i="6"/>
  <c r="G13" i="6"/>
  <c r="D13" i="6"/>
  <c r="S5" i="6"/>
  <c r="P5" i="6"/>
  <c r="M5" i="6"/>
  <c r="J5" i="6"/>
  <c r="G5" i="6"/>
  <c r="D5" i="6"/>
  <c r="AD43" i="6"/>
  <c r="AF42" i="6"/>
  <c r="AE41" i="6"/>
  <c r="AE43" i="6"/>
  <c r="AF40" i="6"/>
  <c r="AF43" i="6"/>
  <c r="AD40" i="6"/>
  <c r="AG40" i="6"/>
  <c r="AE39" i="6"/>
  <c r="AD39" i="6"/>
  <c r="AG39" i="6"/>
  <c r="AG38" i="6"/>
  <c r="AF38" i="6"/>
  <c r="AD38" i="6"/>
  <c r="AE35" i="6"/>
  <c r="AF34" i="6"/>
  <c r="AG33" i="6"/>
  <c r="AE33" i="6"/>
  <c r="AF32" i="6"/>
  <c r="AF35" i="6"/>
  <c r="AD32" i="6"/>
  <c r="AG32" i="6"/>
  <c r="AE31" i="6"/>
  <c r="AD31" i="6"/>
  <c r="AG31" i="6"/>
  <c r="AF30" i="6"/>
  <c r="AD30" i="6"/>
  <c r="AD35" i="6"/>
  <c r="AF26" i="6"/>
  <c r="AE25" i="6"/>
  <c r="AG25" i="6"/>
  <c r="AF24" i="6"/>
  <c r="AG24" i="6"/>
  <c r="AD24" i="6"/>
  <c r="AE23" i="6"/>
  <c r="AE27" i="6"/>
  <c r="AD23" i="6"/>
  <c r="AF22" i="6"/>
  <c r="AD22" i="6"/>
  <c r="AD27" i="6"/>
  <c r="AD19" i="6"/>
  <c r="AF18" i="6"/>
  <c r="AE17" i="6"/>
  <c r="AE19" i="6"/>
  <c r="AG16" i="6"/>
  <c r="AF16" i="6"/>
  <c r="AD16" i="6"/>
  <c r="AG15" i="6"/>
  <c r="AE15" i="6"/>
  <c r="AD15" i="6"/>
  <c r="AF14" i="6"/>
  <c r="AF19" i="6"/>
  <c r="AD14" i="6"/>
  <c r="W12" i="6"/>
  <c r="AF10" i="6"/>
  <c r="AE9" i="6"/>
  <c r="AG9" i="6"/>
  <c r="AG8" i="6"/>
  <c r="AF8" i="6"/>
  <c r="AD8" i="6"/>
  <c r="AE7" i="6"/>
  <c r="AE11" i="6"/>
  <c r="AD7" i="6"/>
  <c r="AF6" i="6"/>
  <c r="AF11" i="6"/>
  <c r="AD6" i="6"/>
  <c r="AG6" i="6"/>
  <c r="P37" i="5"/>
  <c r="M37" i="5"/>
  <c r="J37" i="5"/>
  <c r="G37" i="5"/>
  <c r="D37" i="5"/>
  <c r="S29" i="5"/>
  <c r="P29" i="5"/>
  <c r="G29" i="5"/>
  <c r="D29" i="5"/>
  <c r="S21" i="5"/>
  <c r="P21" i="5"/>
  <c r="M21" i="5"/>
  <c r="J21" i="5"/>
  <c r="G21" i="5"/>
  <c r="D21" i="5"/>
  <c r="S13" i="5"/>
  <c r="P13" i="5"/>
  <c r="M13" i="5"/>
  <c r="J13" i="5"/>
  <c r="G13" i="5"/>
  <c r="D13" i="5"/>
  <c r="S5" i="5"/>
  <c r="P5" i="5"/>
  <c r="M5" i="5"/>
  <c r="J5" i="5"/>
  <c r="G5" i="5"/>
  <c r="D5" i="5"/>
  <c r="AD43" i="5"/>
  <c r="AF42" i="5"/>
  <c r="AE41" i="5"/>
  <c r="AE43" i="5"/>
  <c r="AG40" i="5"/>
  <c r="AF40" i="5"/>
  <c r="AD40" i="5"/>
  <c r="AG39" i="5"/>
  <c r="AE39" i="5"/>
  <c r="AD39" i="5"/>
  <c r="AF38" i="5"/>
  <c r="AF43" i="5"/>
  <c r="AD38" i="5"/>
  <c r="AD35" i="5"/>
  <c r="AF34" i="5"/>
  <c r="AE33" i="5"/>
  <c r="AE35" i="5"/>
  <c r="AF32" i="5"/>
  <c r="AF35" i="5"/>
  <c r="AD32" i="5"/>
  <c r="AG32" i="5"/>
  <c r="W36" i="5"/>
  <c r="AE31" i="5"/>
  <c r="AD31" i="5"/>
  <c r="AG31" i="5"/>
  <c r="AG30" i="5"/>
  <c r="AF30" i="5"/>
  <c r="AD30" i="5"/>
  <c r="AE27" i="5"/>
  <c r="AF26" i="5"/>
  <c r="AG25" i="5"/>
  <c r="AE25" i="5"/>
  <c r="AF24" i="5"/>
  <c r="AF27" i="5"/>
  <c r="AD24" i="5"/>
  <c r="AG24" i="5"/>
  <c r="AE23" i="5"/>
  <c r="AD23" i="5"/>
  <c r="AG23" i="5"/>
  <c r="AF22" i="5"/>
  <c r="AD22" i="5"/>
  <c r="AD27" i="5"/>
  <c r="AF18" i="5"/>
  <c r="AE17" i="5"/>
  <c r="AG17" i="5"/>
  <c r="AF16" i="5"/>
  <c r="AG16" i="5"/>
  <c r="AD16" i="5"/>
  <c r="AE15" i="5"/>
  <c r="AE19" i="5"/>
  <c r="AD15" i="5"/>
  <c r="AF14" i="5"/>
  <c r="AD14" i="5"/>
  <c r="AD19" i="5"/>
  <c r="W12" i="5"/>
  <c r="AF10" i="5"/>
  <c r="AE9" i="5"/>
  <c r="AG9" i="5"/>
  <c r="AF8" i="5"/>
  <c r="AG8" i="5"/>
  <c r="AD8" i="5"/>
  <c r="AE7" i="5"/>
  <c r="AE11" i="5"/>
  <c r="AD7" i="5"/>
  <c r="AG7" i="5"/>
  <c r="AF6" i="5"/>
  <c r="AF11" i="5"/>
  <c r="AD6" i="5"/>
  <c r="AG6" i="5"/>
  <c r="S37" i="4"/>
  <c r="P37" i="4"/>
  <c r="M37" i="4"/>
  <c r="J37" i="4"/>
  <c r="G37" i="4"/>
  <c r="D37" i="4"/>
  <c r="S29" i="4"/>
  <c r="P29" i="4"/>
  <c r="M29" i="4"/>
  <c r="J29" i="4"/>
  <c r="G29" i="4"/>
  <c r="D29" i="4"/>
  <c r="S21" i="4"/>
  <c r="P21" i="4"/>
  <c r="M21" i="4"/>
  <c r="J21" i="4"/>
  <c r="G21" i="4"/>
  <c r="D21" i="4"/>
  <c r="S13" i="4"/>
  <c r="P13" i="4"/>
  <c r="M13" i="4"/>
  <c r="J13" i="4"/>
  <c r="G13" i="4"/>
  <c r="D13" i="4"/>
  <c r="AD43" i="4"/>
  <c r="AF42" i="4"/>
  <c r="AE41" i="4"/>
  <c r="AE43" i="4"/>
  <c r="AF40" i="4"/>
  <c r="AD40" i="4"/>
  <c r="AG40" i="4"/>
  <c r="AE39" i="4"/>
  <c r="AD39" i="4"/>
  <c r="AG39" i="4"/>
  <c r="AG38" i="4"/>
  <c r="AF38" i="4"/>
  <c r="AF43" i="4"/>
  <c r="AD38" i="4"/>
  <c r="AD35" i="4"/>
  <c r="AF34" i="4"/>
  <c r="AE33" i="4"/>
  <c r="AG33" i="4"/>
  <c r="AG32" i="4"/>
  <c r="AF32" i="4"/>
  <c r="AD32" i="4"/>
  <c r="W36" i="4"/>
  <c r="AG31" i="4"/>
  <c r="AE31" i="4"/>
  <c r="AE35" i="4"/>
  <c r="AD31" i="4"/>
  <c r="AF30" i="4"/>
  <c r="AF35" i="4"/>
  <c r="AD30" i="4"/>
  <c r="AF26" i="4"/>
  <c r="AG25" i="4"/>
  <c r="AE25" i="4"/>
  <c r="AF24" i="4"/>
  <c r="AG24" i="4"/>
  <c r="AD24" i="4"/>
  <c r="AE23" i="4"/>
  <c r="AE27" i="4"/>
  <c r="AD23" i="4"/>
  <c r="AF22" i="4"/>
  <c r="AD22" i="4"/>
  <c r="AD27" i="4"/>
  <c r="AE19" i="4"/>
  <c r="AF18" i="4"/>
  <c r="AG17" i="4"/>
  <c r="AE17" i="4"/>
  <c r="AF16" i="4"/>
  <c r="AF19" i="4"/>
  <c r="AD16" i="4"/>
  <c r="AG16" i="4"/>
  <c r="AE15" i="4"/>
  <c r="AD15" i="4"/>
  <c r="AG15" i="4"/>
  <c r="AF14" i="4"/>
  <c r="AD14" i="4"/>
  <c r="AD19" i="4"/>
  <c r="W20" i="4"/>
  <c r="W12" i="4"/>
  <c r="AF10" i="4"/>
  <c r="AE9" i="4"/>
  <c r="AG9" i="4"/>
  <c r="AG8" i="4"/>
  <c r="AF8" i="4"/>
  <c r="AD8" i="4"/>
  <c r="AE7" i="4"/>
  <c r="AE11" i="4"/>
  <c r="AD7" i="4"/>
  <c r="AF6" i="4"/>
  <c r="AF11" i="4"/>
  <c r="AD6" i="4"/>
  <c r="AG6" i="4"/>
  <c r="W28" i="7"/>
  <c r="W20" i="7"/>
  <c r="W44" i="6"/>
  <c r="W36" i="6"/>
  <c r="W28" i="6"/>
  <c r="W20" i="6"/>
  <c r="W28" i="5"/>
  <c r="W20" i="5"/>
  <c r="W44" i="4"/>
  <c r="W28" i="4"/>
  <c r="AG35" i="7"/>
  <c r="AE36" i="7"/>
  <c r="AE28" i="7"/>
  <c r="AG43" i="7"/>
  <c r="AD44" i="7"/>
  <c r="AG27" i="7"/>
  <c r="AF28" i="7"/>
  <c r="AD28" i="7"/>
  <c r="AF19" i="7"/>
  <c r="AD11" i="7"/>
  <c r="AG15" i="7"/>
  <c r="AG33" i="7"/>
  <c r="AD36" i="7"/>
  <c r="AG38" i="7"/>
  <c r="AG14" i="7"/>
  <c r="AG41" i="7"/>
  <c r="AG22" i="7"/>
  <c r="AD20" i="6"/>
  <c r="AG27" i="6"/>
  <c r="AE28" i="6"/>
  <c r="AF20" i="6"/>
  <c r="AE20" i="6"/>
  <c r="AG19" i="6"/>
  <c r="AG35" i="6"/>
  <c r="AE36" i="6"/>
  <c r="AD36" i="6"/>
  <c r="AF36" i="6"/>
  <c r="AG43" i="6"/>
  <c r="AE44" i="6"/>
  <c r="AD11" i="6"/>
  <c r="AF27" i="6"/>
  <c r="AG7" i="6"/>
  <c r="AG14" i="6"/>
  <c r="AG23" i="6"/>
  <c r="AG41" i="6"/>
  <c r="AG17" i="6"/>
  <c r="AG22" i="6"/>
  <c r="AG30" i="6"/>
  <c r="AG35" i="5"/>
  <c r="AE36" i="5"/>
  <c r="AE28" i="5"/>
  <c r="AG43" i="5"/>
  <c r="AD44" i="5"/>
  <c r="AG27" i="5"/>
  <c r="AF28" i="5"/>
  <c r="AD28" i="5"/>
  <c r="AF19" i="5"/>
  <c r="AD11" i="5"/>
  <c r="AG15" i="5"/>
  <c r="AG33" i="5"/>
  <c r="AD36" i="5"/>
  <c r="AG38" i="5"/>
  <c r="AG14" i="5"/>
  <c r="AG41" i="5"/>
  <c r="AG22" i="5"/>
  <c r="AG19" i="4"/>
  <c r="AD20" i="4"/>
  <c r="AE36" i="4"/>
  <c r="AG35" i="4"/>
  <c r="AD36" i="4"/>
  <c r="AE20" i="4"/>
  <c r="AF20" i="4"/>
  <c r="AF36" i="4"/>
  <c r="AG43" i="4"/>
  <c r="AD44" i="4"/>
  <c r="AD11" i="4"/>
  <c r="AF27" i="4"/>
  <c r="AG7" i="4"/>
  <c r="AG23" i="4"/>
  <c r="AG30" i="4"/>
  <c r="AG41" i="4"/>
  <c r="AG22" i="4"/>
  <c r="AG14" i="4"/>
  <c r="AF20" i="7"/>
  <c r="AE44" i="7"/>
  <c r="AG19" i="7"/>
  <c r="AF36" i="7"/>
  <c r="AF44" i="7"/>
  <c r="AG11" i="7"/>
  <c r="AD44" i="6"/>
  <c r="AF44" i="6"/>
  <c r="AD28" i="6"/>
  <c r="AF28" i="6"/>
  <c r="AG11" i="6"/>
  <c r="AD12" i="6"/>
  <c r="AF20" i="5"/>
  <c r="AE44" i="5"/>
  <c r="AG19" i="5"/>
  <c r="AF36" i="5"/>
  <c r="AF44" i="5"/>
  <c r="AG11" i="5"/>
  <c r="AF44" i="4"/>
  <c r="AE44" i="4"/>
  <c r="AG11" i="4"/>
  <c r="AG27" i="4"/>
  <c r="AF12" i="7"/>
  <c r="AE12" i="7"/>
  <c r="AE20" i="7"/>
  <c r="AD20" i="7"/>
  <c r="AD12" i="7"/>
  <c r="AF12" i="6"/>
  <c r="AE12" i="6"/>
  <c r="AF12" i="5"/>
  <c r="AE12" i="5"/>
  <c r="AE20" i="5"/>
  <c r="AD20" i="5"/>
  <c r="AD12" i="5"/>
  <c r="AD28" i="4"/>
  <c r="AE28" i="4"/>
  <c r="AF28" i="4"/>
  <c r="AE12" i="4"/>
  <c r="AF12" i="4"/>
  <c r="AD12" i="4"/>
  <c r="W36" i="2"/>
  <c r="W28" i="2"/>
  <c r="W20" i="2"/>
  <c r="D5" i="2"/>
  <c r="G5" i="2"/>
  <c r="J5" i="2"/>
  <c r="M5" i="2"/>
  <c r="P5" i="2"/>
  <c r="S5" i="2"/>
  <c r="AD6" i="2"/>
  <c r="AG6" i="2"/>
  <c r="AF6" i="2"/>
  <c r="AD7" i="2"/>
  <c r="AG7" i="2"/>
  <c r="AE7" i="2"/>
  <c r="AD8" i="2"/>
  <c r="AG8" i="2"/>
  <c r="AF8" i="2"/>
  <c r="AE9" i="2"/>
  <c r="AG9" i="2"/>
  <c r="AF10" i="2"/>
  <c r="AD11" i="2"/>
  <c r="AG11" i="2"/>
  <c r="AE11" i="2"/>
  <c r="AF11" i="2"/>
  <c r="AD14" i="2"/>
  <c r="AF14" i="2"/>
  <c r="AG14" i="2"/>
  <c r="AD15" i="2"/>
  <c r="AE15" i="2"/>
  <c r="AG15" i="2"/>
  <c r="AD16" i="2"/>
  <c r="AF16" i="2"/>
  <c r="AG16" i="2"/>
  <c r="AE17" i="2"/>
  <c r="AG17" i="2"/>
  <c r="AF18" i="2"/>
  <c r="AD19" i="2"/>
  <c r="AE19" i="2"/>
  <c r="AD22" i="2"/>
  <c r="AG22" i="2"/>
  <c r="AF22" i="2"/>
  <c r="AD23" i="2"/>
  <c r="AG23" i="2"/>
  <c r="AE23" i="2"/>
  <c r="AD24" i="2"/>
  <c r="AG24" i="2"/>
  <c r="AF24" i="2"/>
  <c r="AE25" i="2"/>
  <c r="AG25" i="2"/>
  <c r="AF26" i="2"/>
  <c r="AF27" i="2"/>
  <c r="AE27" i="2"/>
  <c r="AD30" i="2"/>
  <c r="AD35" i="2"/>
  <c r="AF30" i="2"/>
  <c r="AG30" i="2"/>
  <c r="AD31" i="2"/>
  <c r="AG31" i="2"/>
  <c r="AE31" i="2"/>
  <c r="AE35" i="2"/>
  <c r="AD32" i="2"/>
  <c r="AG32" i="2"/>
  <c r="AF32" i="2"/>
  <c r="AF35" i="2"/>
  <c r="AE33" i="2"/>
  <c r="AG33" i="2"/>
  <c r="AF34" i="2"/>
  <c r="AD38" i="2"/>
  <c r="AG38" i="2"/>
  <c r="AF38" i="2"/>
  <c r="AF43" i="2"/>
  <c r="AD39" i="2"/>
  <c r="AG39" i="2"/>
  <c r="AE39" i="2"/>
  <c r="AE43" i="2"/>
  <c r="AD40" i="2"/>
  <c r="AG40" i="2"/>
  <c r="AF40" i="2"/>
  <c r="AE41" i="2"/>
  <c r="AG41" i="2"/>
  <c r="AF42" i="2"/>
  <c r="AD27" i="2"/>
  <c r="AG27" i="2"/>
  <c r="AE28" i="2"/>
  <c r="AG35" i="2"/>
  <c r="AD36" i="2"/>
  <c r="AG19" i="2"/>
  <c r="AF36" i="2"/>
  <c r="AD12" i="2"/>
  <c r="AF12" i="2"/>
  <c r="AF28" i="2"/>
  <c r="AE36" i="2"/>
  <c r="AE12" i="2"/>
  <c r="AD28" i="2"/>
  <c r="AF19" i="2"/>
  <c r="AD43" i="2"/>
  <c r="AD20" i="2"/>
  <c r="AE20" i="2"/>
  <c r="AG43" i="2"/>
  <c r="AD44" i="2"/>
  <c r="AF20" i="2"/>
  <c r="AF44" i="2"/>
  <c r="AE44" i="2"/>
  <c r="W12" i="2"/>
</calcChain>
</file>

<file path=xl/sharedStrings.xml><?xml version="1.0" encoding="utf-8"?>
<sst xmlns="http://schemas.openxmlformats.org/spreadsheetml/2006/main" count="1546" uniqueCount="347">
  <si>
    <t>日期</t>
  </si>
  <si>
    <t>星期</t>
  </si>
  <si>
    <t>主食</t>
  </si>
  <si>
    <t>主菜</t>
  </si>
  <si>
    <t>副菜</t>
  </si>
  <si>
    <t>湯</t>
  </si>
  <si>
    <t>水果</t>
  </si>
  <si>
    <t>營養分析</t>
  </si>
  <si>
    <t>醣類：</t>
  </si>
  <si>
    <t>月</t>
  </si>
  <si>
    <t>脂肪：</t>
  </si>
  <si>
    <t>日</t>
  </si>
  <si>
    <t>蛋白質：</t>
  </si>
  <si>
    <t>熱量：</t>
  </si>
  <si>
    <t>食物類別</t>
    <phoneticPr fontId="19" type="noConversion"/>
  </si>
  <si>
    <t>份數</t>
    <phoneticPr fontId="19" type="noConversion"/>
  </si>
  <si>
    <t>蒸</t>
    <phoneticPr fontId="19" type="noConversion"/>
  </si>
  <si>
    <t>個人量(克)</t>
    <phoneticPr fontId="19" type="noConversion"/>
  </si>
  <si>
    <t>煮</t>
    <phoneticPr fontId="19" type="noConversion"/>
  </si>
  <si>
    <t>炒</t>
    <phoneticPr fontId="19" type="noConversion"/>
  </si>
  <si>
    <t>主食類</t>
    <phoneticPr fontId="19" type="noConversion"/>
  </si>
  <si>
    <t>蛋白質</t>
    <phoneticPr fontId="19" type="noConversion"/>
  </si>
  <si>
    <t>脂肪</t>
    <phoneticPr fontId="19" type="noConversion"/>
  </si>
  <si>
    <t>醣類</t>
    <phoneticPr fontId="19" type="noConversion"/>
  </si>
  <si>
    <t>熱量</t>
    <phoneticPr fontId="19" type="noConversion"/>
  </si>
  <si>
    <t>豆魚肉蛋類</t>
    <phoneticPr fontId="19" type="noConversion"/>
  </si>
  <si>
    <t>主食</t>
    <phoneticPr fontId="19" type="noConversion"/>
  </si>
  <si>
    <t>蔬菜類</t>
    <phoneticPr fontId="19" type="noConversion"/>
  </si>
  <si>
    <t>肉</t>
    <phoneticPr fontId="19" type="noConversion"/>
  </si>
  <si>
    <t xml:space="preserve"> </t>
    <phoneticPr fontId="19" type="noConversion"/>
  </si>
  <si>
    <t>油脂類</t>
    <phoneticPr fontId="19" type="noConversion"/>
  </si>
  <si>
    <t>菜</t>
    <phoneticPr fontId="19" type="noConversion"/>
  </si>
  <si>
    <t>星期五</t>
    <phoneticPr fontId="19" type="noConversion"/>
  </si>
  <si>
    <t>水果類</t>
    <phoneticPr fontId="19" type="noConversion"/>
  </si>
  <si>
    <t>油</t>
    <phoneticPr fontId="19" type="noConversion"/>
  </si>
  <si>
    <t>水果</t>
    <phoneticPr fontId="19" type="noConversion"/>
  </si>
  <si>
    <t>餐數</t>
    <phoneticPr fontId="19" type="noConversion"/>
  </si>
  <si>
    <t>星期一</t>
    <phoneticPr fontId="19" type="noConversion"/>
  </si>
  <si>
    <t>星期二</t>
    <phoneticPr fontId="19" type="noConversion"/>
  </si>
  <si>
    <t>星期三</t>
    <phoneticPr fontId="19" type="noConversion"/>
  </si>
  <si>
    <t>星期四</t>
    <phoneticPr fontId="19" type="noConversion"/>
  </si>
  <si>
    <t>備註</t>
    <phoneticPr fontId="19" type="noConversion"/>
  </si>
  <si>
    <t>奶類</t>
    <phoneticPr fontId="19" type="noConversion"/>
  </si>
  <si>
    <t>食材以可食量標示</t>
    <phoneticPr fontId="19" type="noConversion"/>
  </si>
  <si>
    <t>中秋佳節!!放假一天</t>
    <phoneticPr fontId="19" type="noConversion"/>
  </si>
  <si>
    <t>g</t>
    <phoneticPr fontId="19" type="noConversion"/>
  </si>
  <si>
    <t>大卡</t>
    <phoneticPr fontId="19" type="noConversion"/>
  </si>
  <si>
    <t>地瓜飯</t>
    <phoneticPr fontId="19" type="noConversion"/>
  </si>
  <si>
    <t>五穀米飯</t>
    <phoneticPr fontId="19" type="noConversion"/>
  </si>
  <si>
    <t>糙米飯</t>
    <phoneticPr fontId="19" type="noConversion"/>
  </si>
  <si>
    <t>香Q米飯</t>
    <phoneticPr fontId="19" type="noConversion"/>
  </si>
  <si>
    <t>洋蔥炒蛋</t>
    <phoneticPr fontId="19" type="noConversion"/>
  </si>
  <si>
    <t>珍味白菜鍋</t>
    <phoneticPr fontId="19" type="noConversion"/>
  </si>
  <si>
    <t>麵線糊湯</t>
    <phoneticPr fontId="19" type="noConversion"/>
  </si>
  <si>
    <r>
      <t>9</t>
    </r>
    <r>
      <rPr>
        <sz val="12"/>
        <rFont val="細明體"/>
        <family val="3"/>
        <charset val="136"/>
      </rPr>
      <t>月</t>
    </r>
    <r>
      <rPr>
        <sz val="12"/>
        <rFont val="Arial"/>
        <family val="2"/>
      </rPr>
      <t>7</t>
    </r>
    <r>
      <rPr>
        <sz val="12"/>
        <rFont val="細明體"/>
        <family val="3"/>
        <charset val="136"/>
      </rPr>
      <t>日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一</t>
    </r>
    <r>
      <rPr>
        <sz val="12"/>
        <rFont val="Arial"/>
        <family val="2"/>
      </rPr>
      <t>)</t>
    </r>
    <phoneticPr fontId="19" type="noConversion"/>
  </si>
  <si>
    <r>
      <t>9</t>
    </r>
    <r>
      <rPr>
        <sz val="12"/>
        <rFont val="細明體"/>
        <family val="3"/>
        <charset val="136"/>
      </rPr>
      <t>月</t>
    </r>
    <r>
      <rPr>
        <sz val="12"/>
        <rFont val="Arial"/>
        <family val="2"/>
      </rPr>
      <t>8</t>
    </r>
    <r>
      <rPr>
        <sz val="12"/>
        <rFont val="細明體"/>
        <family val="3"/>
        <charset val="136"/>
      </rPr>
      <t>日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二</t>
    </r>
    <r>
      <rPr>
        <sz val="12"/>
        <rFont val="Arial"/>
        <family val="2"/>
      </rPr>
      <t>)</t>
    </r>
    <phoneticPr fontId="19" type="noConversion"/>
  </si>
  <si>
    <r>
      <t>9</t>
    </r>
    <r>
      <rPr>
        <sz val="12"/>
        <rFont val="細明體"/>
        <family val="3"/>
        <charset val="136"/>
      </rPr>
      <t>月</t>
    </r>
    <r>
      <rPr>
        <sz val="12"/>
        <rFont val="Arial"/>
        <family val="2"/>
      </rPr>
      <t>9</t>
    </r>
    <r>
      <rPr>
        <sz val="12"/>
        <rFont val="細明體"/>
        <family val="3"/>
        <charset val="136"/>
      </rPr>
      <t>日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三</t>
    </r>
    <r>
      <rPr>
        <sz val="12"/>
        <rFont val="Arial"/>
        <family val="2"/>
      </rPr>
      <t>)</t>
    </r>
    <phoneticPr fontId="19" type="noConversion"/>
  </si>
  <si>
    <r>
      <t>9</t>
    </r>
    <r>
      <rPr>
        <sz val="12"/>
        <rFont val="細明體"/>
        <family val="3"/>
        <charset val="136"/>
      </rPr>
      <t>月</t>
    </r>
    <r>
      <rPr>
        <sz val="12"/>
        <rFont val="Arial"/>
        <family val="2"/>
      </rPr>
      <t>10</t>
    </r>
    <r>
      <rPr>
        <sz val="12"/>
        <rFont val="細明體"/>
        <family val="3"/>
        <charset val="136"/>
      </rPr>
      <t>日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四</t>
    </r>
    <r>
      <rPr>
        <sz val="12"/>
        <rFont val="Arial"/>
        <family val="2"/>
      </rPr>
      <t>)</t>
    </r>
    <phoneticPr fontId="19" type="noConversion"/>
  </si>
  <si>
    <r>
      <t>9</t>
    </r>
    <r>
      <rPr>
        <sz val="12"/>
        <rFont val="細明體"/>
        <family val="3"/>
        <charset val="136"/>
      </rPr>
      <t>月</t>
    </r>
    <r>
      <rPr>
        <sz val="12"/>
        <rFont val="Arial"/>
        <family val="2"/>
      </rPr>
      <t>11</t>
    </r>
    <r>
      <rPr>
        <sz val="12"/>
        <rFont val="細明體"/>
        <family val="3"/>
        <charset val="136"/>
      </rPr>
      <t>日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五</t>
    </r>
    <r>
      <rPr>
        <sz val="12"/>
        <rFont val="Arial"/>
        <family val="2"/>
      </rPr>
      <t>)</t>
    </r>
    <r>
      <rPr>
        <sz val="12"/>
        <rFont val="新細明體"/>
        <family val="1"/>
        <charset val="136"/>
      </rPr>
      <t/>
    </r>
    <phoneticPr fontId="19" type="noConversion"/>
  </si>
  <si>
    <r>
      <t>9</t>
    </r>
    <r>
      <rPr>
        <sz val="12"/>
        <rFont val="細明體"/>
        <family val="3"/>
        <charset val="136"/>
      </rPr>
      <t>月</t>
    </r>
    <r>
      <rPr>
        <sz val="12"/>
        <rFont val="Arial"/>
        <family val="2"/>
      </rPr>
      <t>14</t>
    </r>
    <r>
      <rPr>
        <sz val="12"/>
        <rFont val="細明體"/>
        <family val="3"/>
        <charset val="136"/>
      </rPr>
      <t>日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一</t>
    </r>
    <r>
      <rPr>
        <sz val="12"/>
        <rFont val="Arial"/>
        <family val="2"/>
      </rPr>
      <t>)</t>
    </r>
    <phoneticPr fontId="19" type="noConversion"/>
  </si>
  <si>
    <r>
      <t>9</t>
    </r>
    <r>
      <rPr>
        <sz val="12"/>
        <rFont val="細明體"/>
        <family val="3"/>
        <charset val="136"/>
      </rPr>
      <t>月</t>
    </r>
    <r>
      <rPr>
        <sz val="12"/>
        <rFont val="Arial"/>
        <family val="2"/>
      </rPr>
      <t>15</t>
    </r>
    <r>
      <rPr>
        <sz val="12"/>
        <rFont val="細明體"/>
        <family val="3"/>
        <charset val="136"/>
      </rPr>
      <t>日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二</t>
    </r>
    <r>
      <rPr>
        <sz val="12"/>
        <rFont val="Arial"/>
        <family val="2"/>
      </rPr>
      <t>)</t>
    </r>
    <phoneticPr fontId="19" type="noConversion"/>
  </si>
  <si>
    <r>
      <t>9</t>
    </r>
    <r>
      <rPr>
        <sz val="12"/>
        <rFont val="細明體"/>
        <family val="3"/>
        <charset val="136"/>
      </rPr>
      <t>月</t>
    </r>
    <r>
      <rPr>
        <sz val="12"/>
        <rFont val="Arial"/>
        <family val="2"/>
      </rPr>
      <t>16</t>
    </r>
    <r>
      <rPr>
        <sz val="12"/>
        <rFont val="細明體"/>
        <family val="3"/>
        <charset val="136"/>
      </rPr>
      <t>日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三</t>
    </r>
    <r>
      <rPr>
        <sz val="12"/>
        <rFont val="Arial"/>
        <family val="2"/>
      </rPr>
      <t>)</t>
    </r>
    <phoneticPr fontId="19" type="noConversion"/>
  </si>
  <si>
    <r>
      <t>9</t>
    </r>
    <r>
      <rPr>
        <sz val="12"/>
        <rFont val="細明體"/>
        <family val="3"/>
        <charset val="136"/>
      </rPr>
      <t>月</t>
    </r>
    <r>
      <rPr>
        <sz val="12"/>
        <rFont val="Arial"/>
        <family val="2"/>
      </rPr>
      <t>17</t>
    </r>
    <r>
      <rPr>
        <sz val="12"/>
        <rFont val="細明體"/>
        <family val="3"/>
        <charset val="136"/>
      </rPr>
      <t>日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四</t>
    </r>
    <r>
      <rPr>
        <sz val="12"/>
        <rFont val="Arial"/>
        <family val="2"/>
      </rPr>
      <t>)</t>
    </r>
    <phoneticPr fontId="19" type="noConversion"/>
  </si>
  <si>
    <r>
      <t>9</t>
    </r>
    <r>
      <rPr>
        <sz val="12"/>
        <rFont val="細明體"/>
        <family val="3"/>
        <charset val="136"/>
      </rPr>
      <t>月</t>
    </r>
    <r>
      <rPr>
        <sz val="12"/>
        <rFont val="Arial"/>
        <family val="2"/>
      </rPr>
      <t>18</t>
    </r>
    <r>
      <rPr>
        <sz val="12"/>
        <rFont val="細明體"/>
        <family val="3"/>
        <charset val="136"/>
      </rPr>
      <t>日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五</t>
    </r>
    <r>
      <rPr>
        <sz val="12"/>
        <rFont val="Arial"/>
        <family val="2"/>
      </rPr>
      <t>)</t>
    </r>
    <phoneticPr fontId="19" type="noConversion"/>
  </si>
  <si>
    <r>
      <t>9</t>
    </r>
    <r>
      <rPr>
        <sz val="12"/>
        <rFont val="細明體"/>
        <family val="3"/>
        <charset val="136"/>
      </rPr>
      <t>月</t>
    </r>
    <r>
      <rPr>
        <sz val="12"/>
        <rFont val="Arial"/>
        <family val="2"/>
      </rPr>
      <t>21</t>
    </r>
    <r>
      <rPr>
        <sz val="12"/>
        <rFont val="細明體"/>
        <family val="3"/>
        <charset val="136"/>
      </rPr>
      <t>日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一</t>
    </r>
    <r>
      <rPr>
        <sz val="12"/>
        <rFont val="Arial"/>
        <family val="2"/>
      </rPr>
      <t>)</t>
    </r>
    <phoneticPr fontId="19" type="noConversion"/>
  </si>
  <si>
    <r>
      <t>9</t>
    </r>
    <r>
      <rPr>
        <sz val="12"/>
        <rFont val="細明體"/>
        <family val="3"/>
        <charset val="136"/>
      </rPr>
      <t>月</t>
    </r>
    <r>
      <rPr>
        <sz val="12"/>
        <rFont val="Arial"/>
        <family val="2"/>
      </rPr>
      <t>22</t>
    </r>
    <r>
      <rPr>
        <sz val="12"/>
        <rFont val="細明體"/>
        <family val="3"/>
        <charset val="136"/>
      </rPr>
      <t>日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二</t>
    </r>
    <r>
      <rPr>
        <sz val="12"/>
        <rFont val="Arial"/>
        <family val="2"/>
      </rPr>
      <t>)</t>
    </r>
    <phoneticPr fontId="19" type="noConversion"/>
  </si>
  <si>
    <r>
      <t>9</t>
    </r>
    <r>
      <rPr>
        <sz val="12"/>
        <rFont val="細明體"/>
        <family val="3"/>
        <charset val="136"/>
      </rPr>
      <t>月</t>
    </r>
    <r>
      <rPr>
        <sz val="12"/>
        <rFont val="Arial"/>
        <family val="2"/>
      </rPr>
      <t>23</t>
    </r>
    <r>
      <rPr>
        <sz val="12"/>
        <rFont val="細明體"/>
        <family val="3"/>
        <charset val="136"/>
      </rPr>
      <t>日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三</t>
    </r>
    <r>
      <rPr>
        <sz val="12"/>
        <rFont val="Arial"/>
        <family val="2"/>
      </rPr>
      <t>)</t>
    </r>
    <phoneticPr fontId="19" type="noConversion"/>
  </si>
  <si>
    <r>
      <t>9</t>
    </r>
    <r>
      <rPr>
        <sz val="12"/>
        <rFont val="細明體"/>
        <family val="3"/>
        <charset val="136"/>
      </rPr>
      <t>月</t>
    </r>
    <r>
      <rPr>
        <sz val="12"/>
        <rFont val="Arial"/>
        <family val="2"/>
      </rPr>
      <t>24</t>
    </r>
    <r>
      <rPr>
        <sz val="12"/>
        <rFont val="細明體"/>
        <family val="3"/>
        <charset val="136"/>
      </rPr>
      <t>日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四</t>
    </r>
    <r>
      <rPr>
        <sz val="12"/>
        <rFont val="Arial"/>
        <family val="2"/>
      </rPr>
      <t>)</t>
    </r>
    <phoneticPr fontId="19" type="noConversion"/>
  </si>
  <si>
    <r>
      <t>9</t>
    </r>
    <r>
      <rPr>
        <sz val="12"/>
        <rFont val="細明體"/>
        <family val="3"/>
        <charset val="136"/>
      </rPr>
      <t>月</t>
    </r>
    <r>
      <rPr>
        <sz val="12"/>
        <rFont val="Arial"/>
        <family val="2"/>
      </rPr>
      <t>25</t>
    </r>
    <r>
      <rPr>
        <sz val="12"/>
        <rFont val="細明體"/>
        <family val="3"/>
        <charset val="136"/>
      </rPr>
      <t>日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五</t>
    </r>
    <r>
      <rPr>
        <sz val="12"/>
        <rFont val="Arial"/>
        <family val="2"/>
      </rPr>
      <t>)</t>
    </r>
    <phoneticPr fontId="19" type="noConversion"/>
  </si>
  <si>
    <r>
      <t>9</t>
    </r>
    <r>
      <rPr>
        <sz val="12"/>
        <rFont val="細明體"/>
        <family val="3"/>
        <charset val="136"/>
      </rPr>
      <t>月</t>
    </r>
    <r>
      <rPr>
        <sz val="12"/>
        <rFont val="Arial"/>
        <family val="2"/>
      </rPr>
      <t>28(</t>
    </r>
    <r>
      <rPr>
        <sz val="12"/>
        <rFont val="細明體"/>
        <family val="3"/>
        <charset val="136"/>
      </rPr>
      <t>一</t>
    </r>
    <r>
      <rPr>
        <sz val="12"/>
        <rFont val="Arial"/>
        <family val="2"/>
      </rPr>
      <t>)</t>
    </r>
    <phoneticPr fontId="19" type="noConversion"/>
  </si>
  <si>
    <r>
      <t>9</t>
    </r>
    <r>
      <rPr>
        <sz val="12"/>
        <rFont val="細明體"/>
        <family val="3"/>
        <charset val="136"/>
      </rPr>
      <t>月</t>
    </r>
    <r>
      <rPr>
        <sz val="12"/>
        <rFont val="Arial"/>
        <family val="2"/>
      </rPr>
      <t>29(一)</t>
    </r>
  </si>
  <si>
    <r>
      <t>9</t>
    </r>
    <r>
      <rPr>
        <sz val="12"/>
        <rFont val="細明體"/>
        <family val="3"/>
        <charset val="136"/>
      </rPr>
      <t>月</t>
    </r>
    <r>
      <rPr>
        <sz val="12"/>
        <rFont val="Arial"/>
        <family val="2"/>
      </rPr>
      <t>30(一)</t>
    </r>
  </si>
  <si>
    <r>
      <t>8</t>
    </r>
    <r>
      <rPr>
        <sz val="12"/>
        <rFont val="細明體"/>
        <family val="3"/>
        <charset val="136"/>
      </rPr>
      <t>月</t>
    </r>
    <r>
      <rPr>
        <sz val="12"/>
        <rFont val="Arial"/>
        <family val="2"/>
      </rPr>
      <t>31</t>
    </r>
    <r>
      <rPr>
        <sz val="12"/>
        <rFont val="細明體"/>
        <family val="3"/>
        <charset val="136"/>
      </rPr>
      <t>日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一</t>
    </r>
    <r>
      <rPr>
        <sz val="12"/>
        <rFont val="Arial"/>
        <family val="2"/>
      </rPr>
      <t>)</t>
    </r>
    <phoneticPr fontId="19" type="noConversion"/>
  </si>
  <si>
    <r>
      <t>9</t>
    </r>
    <r>
      <rPr>
        <sz val="12"/>
        <rFont val="細明體"/>
        <family val="3"/>
        <charset val="136"/>
      </rPr>
      <t>月</t>
    </r>
    <r>
      <rPr>
        <sz val="12"/>
        <rFont val="Arial"/>
        <family val="2"/>
      </rPr>
      <t>1</t>
    </r>
    <r>
      <rPr>
        <sz val="12"/>
        <rFont val="細明體"/>
        <family val="3"/>
        <charset val="136"/>
      </rPr>
      <t>日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二</t>
    </r>
    <r>
      <rPr>
        <sz val="12"/>
        <rFont val="Arial"/>
        <family val="2"/>
      </rPr>
      <t>)</t>
    </r>
    <phoneticPr fontId="19" type="noConversion"/>
  </si>
  <si>
    <r>
      <t>9</t>
    </r>
    <r>
      <rPr>
        <sz val="12"/>
        <rFont val="細明體"/>
        <family val="3"/>
        <charset val="136"/>
      </rPr>
      <t>月</t>
    </r>
    <r>
      <rPr>
        <sz val="12"/>
        <rFont val="Arial"/>
        <family val="2"/>
      </rPr>
      <t>2</t>
    </r>
    <r>
      <rPr>
        <sz val="12"/>
        <rFont val="細明體"/>
        <family val="3"/>
        <charset val="136"/>
      </rPr>
      <t>日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三</t>
    </r>
    <r>
      <rPr>
        <sz val="12"/>
        <rFont val="Arial"/>
        <family val="2"/>
      </rPr>
      <t>)</t>
    </r>
    <phoneticPr fontId="19" type="noConversion"/>
  </si>
  <si>
    <r>
      <t>9</t>
    </r>
    <r>
      <rPr>
        <sz val="12"/>
        <rFont val="細明體"/>
        <family val="3"/>
        <charset val="136"/>
      </rPr>
      <t>月</t>
    </r>
    <r>
      <rPr>
        <sz val="12"/>
        <rFont val="Arial"/>
        <family val="2"/>
      </rPr>
      <t>3</t>
    </r>
    <r>
      <rPr>
        <sz val="12"/>
        <rFont val="細明體"/>
        <family val="3"/>
        <charset val="136"/>
      </rPr>
      <t>日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四</t>
    </r>
    <r>
      <rPr>
        <sz val="12"/>
        <rFont val="Arial"/>
        <family val="2"/>
      </rPr>
      <t>)</t>
    </r>
    <r>
      <rPr>
        <sz val="12"/>
        <rFont val="新細明體"/>
        <family val="1"/>
        <charset val="136"/>
      </rPr>
      <t/>
    </r>
    <phoneticPr fontId="19" type="noConversion"/>
  </si>
  <si>
    <r>
      <t>9</t>
    </r>
    <r>
      <rPr>
        <sz val="12"/>
        <rFont val="細明體"/>
        <family val="3"/>
        <charset val="136"/>
      </rPr>
      <t>月</t>
    </r>
    <r>
      <rPr>
        <sz val="12"/>
        <rFont val="Arial"/>
        <family val="2"/>
      </rPr>
      <t>4</t>
    </r>
    <r>
      <rPr>
        <sz val="12"/>
        <rFont val="細明體"/>
        <family val="3"/>
        <charset val="136"/>
      </rPr>
      <t>日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五</t>
    </r>
    <r>
      <rPr>
        <sz val="12"/>
        <rFont val="Arial"/>
        <family val="2"/>
      </rPr>
      <t>)</t>
    </r>
    <r>
      <rPr>
        <sz val="12"/>
        <rFont val="新細明體"/>
        <family val="1"/>
        <charset val="136"/>
      </rPr>
      <t/>
    </r>
    <phoneticPr fontId="19" type="noConversion"/>
  </si>
  <si>
    <t>蔥燒肉排</t>
    <phoneticPr fontId="19" type="noConversion"/>
  </si>
  <si>
    <t>咖哩四色</t>
    <phoneticPr fontId="19" type="noConversion"/>
  </si>
  <si>
    <t>滷味</t>
    <phoneticPr fontId="19" type="noConversion"/>
  </si>
  <si>
    <t>味噌豆腐湯</t>
    <phoneticPr fontId="19" type="noConversion"/>
  </si>
  <si>
    <t>絞肉鴿蛋</t>
    <phoneticPr fontId="19" type="noConversion"/>
  </si>
  <si>
    <t>高麗菜粉絲</t>
    <phoneticPr fontId="19" type="noConversion"/>
  </si>
  <si>
    <t>紫菜蛋花湯</t>
    <phoneticPr fontId="19" type="noConversion"/>
  </si>
  <si>
    <t>蕃茄蛋</t>
    <phoneticPr fontId="19" type="noConversion"/>
  </si>
  <si>
    <t>佛跳牆</t>
    <phoneticPr fontId="19" type="noConversion"/>
  </si>
  <si>
    <t>玉米濃湯</t>
    <phoneticPr fontId="19" type="noConversion"/>
  </si>
  <si>
    <t>洋蔥肉絲</t>
    <phoneticPr fontId="19" type="noConversion"/>
  </si>
  <si>
    <t>豬血湯</t>
    <phoneticPr fontId="19" type="noConversion"/>
  </si>
  <si>
    <t>蒜味肉排</t>
    <phoneticPr fontId="19" type="noConversion"/>
  </si>
  <si>
    <t>鮮味竹筍</t>
    <phoneticPr fontId="19" type="noConversion"/>
  </si>
  <si>
    <t>海芽湯</t>
    <phoneticPr fontId="19" type="noConversion"/>
  </si>
  <si>
    <t>泡菜肉丁</t>
    <phoneticPr fontId="19" type="noConversion"/>
  </si>
  <si>
    <t>味噌湯</t>
    <phoneticPr fontId="19" type="noConversion"/>
  </si>
  <si>
    <t>珍味什錦菇</t>
    <phoneticPr fontId="19" type="noConversion"/>
  </si>
  <si>
    <t>冬瓜湯</t>
    <phoneticPr fontId="19" type="noConversion"/>
  </si>
  <si>
    <t>麻婆豆腐</t>
    <phoneticPr fontId="19" type="noConversion"/>
  </si>
  <si>
    <t>五香滷蛋</t>
    <phoneticPr fontId="19" type="noConversion"/>
  </si>
  <si>
    <t>客家米粉</t>
    <phoneticPr fontId="19" type="noConversion"/>
  </si>
  <si>
    <t>滷三味</t>
    <phoneticPr fontId="19" type="noConversion"/>
  </si>
  <si>
    <t>蜜汁豆干</t>
    <phoneticPr fontId="19" type="noConversion"/>
  </si>
  <si>
    <t>海芽蛋花湯</t>
    <phoneticPr fontId="19" type="noConversion"/>
  </si>
  <si>
    <t>洋蔥鹹豬肉</t>
    <phoneticPr fontId="19" type="noConversion"/>
  </si>
  <si>
    <t>滷豆包</t>
    <phoneticPr fontId="19" type="noConversion"/>
  </si>
  <si>
    <t>雪花珍菇湯</t>
    <phoneticPr fontId="19" type="noConversion"/>
  </si>
  <si>
    <t>韓式白菜鍋</t>
    <phoneticPr fontId="19" type="noConversion"/>
  </si>
  <si>
    <t>鮮蔬湯</t>
    <phoneticPr fontId="19" type="noConversion"/>
  </si>
  <si>
    <t>什錦竹筍</t>
    <phoneticPr fontId="19" type="noConversion"/>
  </si>
  <si>
    <t>冬瓜燒雞</t>
    <phoneticPr fontId="19" type="noConversion"/>
  </si>
  <si>
    <t>西芹海味</t>
    <phoneticPr fontId="19" type="noConversion"/>
  </si>
  <si>
    <t>三杯雞</t>
    <phoneticPr fontId="19" type="noConversion"/>
  </si>
  <si>
    <t>榨菜肉絲湯</t>
    <phoneticPr fontId="19" type="noConversion"/>
  </si>
  <si>
    <t>地瓜</t>
    <phoneticPr fontId="19" type="noConversion"/>
  </si>
  <si>
    <t>米</t>
    <phoneticPr fontId="19" type="noConversion"/>
  </si>
  <si>
    <t>百頁豆腐</t>
    <phoneticPr fontId="19" type="noConversion"/>
  </si>
  <si>
    <t>蔥</t>
    <phoneticPr fontId="19" type="noConversion"/>
  </si>
  <si>
    <t>香菜</t>
    <phoneticPr fontId="19" type="noConversion"/>
  </si>
  <si>
    <t>洋蔥</t>
    <phoneticPr fontId="19" type="noConversion"/>
  </si>
  <si>
    <t>蛋</t>
    <phoneticPr fontId="19" type="noConversion"/>
  </si>
  <si>
    <t>高麗菜</t>
    <phoneticPr fontId="19" type="noConversion"/>
  </si>
  <si>
    <t>金針菇</t>
    <phoneticPr fontId="19" type="noConversion"/>
  </si>
  <si>
    <t>白精靈菇</t>
    <phoneticPr fontId="19" type="noConversion"/>
  </si>
  <si>
    <t>紅麵線</t>
    <phoneticPr fontId="19" type="noConversion"/>
  </si>
  <si>
    <t>芡</t>
    <phoneticPr fontId="19" type="noConversion"/>
  </si>
  <si>
    <t>筍絲</t>
    <phoneticPr fontId="19" type="noConversion"/>
  </si>
  <si>
    <t>紅蘿蔔</t>
    <phoneticPr fontId="19" type="noConversion"/>
  </si>
  <si>
    <t>五穀米</t>
    <phoneticPr fontId="19" type="noConversion"/>
  </si>
  <si>
    <t>肉排</t>
    <phoneticPr fontId="19" type="noConversion"/>
  </si>
  <si>
    <t>滷</t>
    <phoneticPr fontId="19" type="noConversion"/>
  </si>
  <si>
    <t>洋芋</t>
    <phoneticPr fontId="19" type="noConversion"/>
  </si>
  <si>
    <t>上絞肉</t>
    <phoneticPr fontId="19" type="noConversion"/>
  </si>
  <si>
    <t>吻仔魚</t>
    <phoneticPr fontId="19" type="noConversion"/>
  </si>
  <si>
    <t>冬瓜</t>
    <phoneticPr fontId="19" type="noConversion"/>
  </si>
  <si>
    <t>黃麵</t>
    <phoneticPr fontId="19" type="noConversion"/>
  </si>
  <si>
    <t>豆芽菜</t>
    <phoneticPr fontId="19" type="noConversion"/>
  </si>
  <si>
    <t>香菇絲</t>
    <phoneticPr fontId="19" type="noConversion"/>
  </si>
  <si>
    <t>雞腿</t>
    <phoneticPr fontId="19" type="noConversion"/>
  </si>
  <si>
    <t>菜頭</t>
    <phoneticPr fontId="19" type="noConversion"/>
  </si>
  <si>
    <t>海帶結</t>
    <phoneticPr fontId="19" type="noConversion"/>
  </si>
  <si>
    <t>上肉絲</t>
    <phoneticPr fontId="19" type="noConversion"/>
  </si>
  <si>
    <t>豆腐</t>
    <phoneticPr fontId="19" type="noConversion"/>
  </si>
  <si>
    <t>味噌</t>
    <phoneticPr fontId="19" type="noConversion"/>
  </si>
  <si>
    <t>薑絲</t>
    <phoneticPr fontId="19" type="noConversion"/>
  </si>
  <si>
    <t>糙米</t>
    <phoneticPr fontId="19" type="noConversion"/>
  </si>
  <si>
    <t>烤</t>
    <phoneticPr fontId="19" type="noConversion"/>
  </si>
  <si>
    <t>鴿蛋</t>
    <phoneticPr fontId="19" type="noConversion"/>
  </si>
  <si>
    <t>油蔥酥</t>
    <phoneticPr fontId="19" type="noConversion"/>
  </si>
  <si>
    <t>芹菜</t>
    <phoneticPr fontId="19" type="noConversion"/>
  </si>
  <si>
    <t>紫菜</t>
    <phoneticPr fontId="19" type="noConversion"/>
  </si>
  <si>
    <t>雞排</t>
    <phoneticPr fontId="19" type="noConversion"/>
  </si>
  <si>
    <t>紅燒</t>
    <phoneticPr fontId="19" type="noConversion"/>
  </si>
  <si>
    <t>玉米粒</t>
    <phoneticPr fontId="19" type="noConversion"/>
  </si>
  <si>
    <t>細嫩豆腐</t>
    <phoneticPr fontId="19" type="noConversion"/>
  </si>
  <si>
    <t>蕃茄</t>
    <phoneticPr fontId="19" type="noConversion"/>
  </si>
  <si>
    <t>芋頭</t>
    <phoneticPr fontId="19" type="noConversion"/>
  </si>
  <si>
    <t>芡</t>
    <phoneticPr fontId="19" type="noConversion"/>
  </si>
  <si>
    <t>玉米粒</t>
    <phoneticPr fontId="19" type="noConversion"/>
  </si>
  <si>
    <t>玉米醬</t>
    <phoneticPr fontId="19" type="noConversion"/>
  </si>
  <si>
    <t>蛋</t>
    <phoneticPr fontId="19" type="noConversion"/>
  </si>
  <si>
    <t>米</t>
    <phoneticPr fontId="19" type="noConversion"/>
  </si>
  <si>
    <t>糙米</t>
    <phoneticPr fontId="19" type="noConversion"/>
  </si>
  <si>
    <t>烤</t>
    <phoneticPr fontId="19" type="noConversion"/>
  </si>
  <si>
    <t>洋蔥</t>
    <phoneticPr fontId="19" type="noConversion"/>
  </si>
  <si>
    <t>上肉絲</t>
    <phoneticPr fontId="19" type="noConversion"/>
  </si>
  <si>
    <t>黑胡椒粒</t>
    <phoneticPr fontId="19" type="noConversion"/>
  </si>
  <si>
    <t>炒</t>
    <phoneticPr fontId="19" type="noConversion"/>
  </si>
  <si>
    <t>炒</t>
    <phoneticPr fontId="19" type="noConversion"/>
  </si>
  <si>
    <t>金針菇</t>
    <phoneticPr fontId="19" type="noConversion"/>
  </si>
  <si>
    <t>紅蘿蔔</t>
    <phoneticPr fontId="19" type="noConversion"/>
  </si>
  <si>
    <t>木耳</t>
    <phoneticPr fontId="19" type="noConversion"/>
  </si>
  <si>
    <t>煮</t>
    <phoneticPr fontId="19" type="noConversion"/>
  </si>
  <si>
    <t>豬血</t>
    <phoneticPr fontId="19" type="noConversion"/>
  </si>
  <si>
    <t>油蔥酥</t>
    <phoneticPr fontId="19" type="noConversion"/>
  </si>
  <si>
    <t>煮</t>
    <phoneticPr fontId="19" type="noConversion"/>
  </si>
  <si>
    <t>五穀米</t>
    <phoneticPr fontId="19" type="noConversion"/>
  </si>
  <si>
    <t>三色豆</t>
    <phoneticPr fontId="19" type="noConversion"/>
  </si>
  <si>
    <t>滷</t>
    <phoneticPr fontId="19" type="noConversion"/>
  </si>
  <si>
    <t>肉排</t>
    <phoneticPr fontId="19" type="noConversion"/>
  </si>
  <si>
    <t>蒜茸</t>
    <phoneticPr fontId="19" type="noConversion"/>
  </si>
  <si>
    <t>芹菜</t>
    <phoneticPr fontId="19" type="noConversion"/>
  </si>
  <si>
    <t>竹筍</t>
    <phoneticPr fontId="19" type="noConversion"/>
  </si>
  <si>
    <t>豆腐皮</t>
    <phoneticPr fontId="19" type="noConversion"/>
  </si>
  <si>
    <t>高麗菜</t>
    <phoneticPr fontId="19" type="noConversion"/>
  </si>
  <si>
    <t>海芽</t>
    <phoneticPr fontId="19" type="noConversion"/>
  </si>
  <si>
    <t>薑絲</t>
    <phoneticPr fontId="19" type="noConversion"/>
  </si>
  <si>
    <t>上肉丁</t>
    <phoneticPr fontId="19" type="noConversion"/>
  </si>
  <si>
    <t>蒸</t>
    <phoneticPr fontId="19" type="noConversion"/>
  </si>
  <si>
    <t>豆芽菜</t>
    <phoneticPr fontId="19" type="noConversion"/>
  </si>
  <si>
    <t>味噌</t>
    <phoneticPr fontId="19" type="noConversion"/>
  </si>
  <si>
    <t>豆腐</t>
    <phoneticPr fontId="19" type="noConversion"/>
  </si>
  <si>
    <t>地瓜</t>
    <phoneticPr fontId="19" type="noConversion"/>
  </si>
  <si>
    <t>上絞肉</t>
    <phoneticPr fontId="19" type="noConversion"/>
  </si>
  <si>
    <t>毛豆仁</t>
    <phoneticPr fontId="19" type="noConversion"/>
  </si>
  <si>
    <t>西芹菜</t>
    <phoneticPr fontId="19" type="noConversion"/>
  </si>
  <si>
    <t>冬瓜</t>
    <phoneticPr fontId="19" type="noConversion"/>
  </si>
  <si>
    <t>豆瓣醬</t>
    <phoneticPr fontId="19" type="noConversion"/>
  </si>
  <si>
    <t>蔥</t>
    <phoneticPr fontId="19" type="noConversion"/>
  </si>
  <si>
    <t>滷蛋</t>
    <phoneticPr fontId="19" type="noConversion"/>
  </si>
  <si>
    <t>八角</t>
    <phoneticPr fontId="19" type="noConversion"/>
  </si>
  <si>
    <t>米粉</t>
    <phoneticPr fontId="19" type="noConversion"/>
  </si>
  <si>
    <t>碎瓜</t>
    <phoneticPr fontId="19" type="noConversion"/>
  </si>
  <si>
    <t>玉米</t>
    <phoneticPr fontId="19" type="noConversion"/>
  </si>
  <si>
    <t>海帶結</t>
    <phoneticPr fontId="19" type="noConversion"/>
  </si>
  <si>
    <t>油麵</t>
    <phoneticPr fontId="19" type="noConversion"/>
  </si>
  <si>
    <t>豆干</t>
    <phoneticPr fontId="19" type="noConversion"/>
  </si>
  <si>
    <t>香菜</t>
    <phoneticPr fontId="19" type="noConversion"/>
  </si>
  <si>
    <t>豬柳</t>
    <phoneticPr fontId="19" type="noConversion"/>
  </si>
  <si>
    <t>炸</t>
    <phoneticPr fontId="19" type="noConversion"/>
  </si>
  <si>
    <t>杏鮑菇</t>
    <phoneticPr fontId="19" type="noConversion"/>
  </si>
  <si>
    <t>九層塔</t>
    <phoneticPr fontId="19" type="noConversion"/>
  </si>
  <si>
    <t>薑片</t>
    <phoneticPr fontId="19" type="noConversion"/>
  </si>
  <si>
    <t>豆包</t>
    <phoneticPr fontId="19" type="noConversion"/>
  </si>
  <si>
    <t>1個</t>
    <phoneticPr fontId="19" type="noConversion"/>
  </si>
  <si>
    <t>炒</t>
    <phoneticPr fontId="19" type="noConversion"/>
  </si>
  <si>
    <t>玉米塊</t>
    <phoneticPr fontId="19" type="noConversion"/>
  </si>
  <si>
    <t>雞丁</t>
    <phoneticPr fontId="19" type="noConversion"/>
  </si>
  <si>
    <t>黑胡椒</t>
    <phoneticPr fontId="19" type="noConversion"/>
  </si>
  <si>
    <t>薑片</t>
    <phoneticPr fontId="19" type="noConversion"/>
  </si>
  <si>
    <t>甜不辣(加)</t>
    <phoneticPr fontId="19" type="noConversion"/>
  </si>
  <si>
    <t>上腿丁</t>
    <phoneticPr fontId="19" type="noConversion"/>
  </si>
  <si>
    <t>九層塔</t>
    <phoneticPr fontId="19" type="noConversion"/>
  </si>
  <si>
    <t>榨菜</t>
    <phoneticPr fontId="19" type="noConversion"/>
  </si>
  <si>
    <t>味噌豆腐湯</t>
    <phoneticPr fontId="19" type="noConversion"/>
  </si>
  <si>
    <t>豆包絲</t>
    <phoneticPr fontId="19" type="noConversion"/>
  </si>
  <si>
    <t>雞腿排</t>
    <phoneticPr fontId="19" type="noConversion"/>
  </si>
  <si>
    <t>柳葉魚</t>
    <phoneticPr fontId="19" type="noConversion"/>
  </si>
  <si>
    <t>1個</t>
    <phoneticPr fontId="19" type="noConversion"/>
  </si>
  <si>
    <t>水餃</t>
    <phoneticPr fontId="19" type="noConversion"/>
  </si>
  <si>
    <t>上胸丁</t>
    <phoneticPr fontId="19" type="noConversion"/>
  </si>
  <si>
    <t>咖哩粉</t>
    <phoneticPr fontId="19" type="noConversion"/>
  </si>
  <si>
    <t>烤</t>
    <phoneticPr fontId="19" type="noConversion"/>
  </si>
  <si>
    <t>蛋酥</t>
    <phoneticPr fontId="19" type="noConversion"/>
  </si>
  <si>
    <t>豆芽菜</t>
    <phoneticPr fontId="19" type="noConversion"/>
  </si>
  <si>
    <t>素絞肉</t>
    <phoneticPr fontId="19" type="noConversion"/>
  </si>
  <si>
    <t>黑輪條小</t>
    <phoneticPr fontId="19" type="noConversion"/>
  </si>
  <si>
    <t>蘑菇醬</t>
    <phoneticPr fontId="19" type="noConversion"/>
  </si>
  <si>
    <t>百頁大丁</t>
    <phoneticPr fontId="19" type="noConversion"/>
  </si>
  <si>
    <t>菜頭</t>
    <phoneticPr fontId="19" type="noConversion"/>
  </si>
  <si>
    <t>番茄醬</t>
    <phoneticPr fontId="19" type="noConversion"/>
  </si>
  <si>
    <t>洋蔥</t>
    <phoneticPr fontId="19" type="noConversion"/>
  </si>
  <si>
    <t>心心腸</t>
    <phoneticPr fontId="19" type="noConversion"/>
  </si>
  <si>
    <t>燴三菇</t>
    <phoneticPr fontId="19" type="noConversion"/>
  </si>
  <si>
    <t>香滷雞排</t>
    <phoneticPr fontId="19" type="noConversion"/>
  </si>
  <si>
    <t>台式炒麵</t>
    <phoneticPr fontId="19" type="noConversion"/>
  </si>
  <si>
    <t>炭烤雞腿</t>
    <phoneticPr fontId="19" type="noConversion"/>
  </si>
  <si>
    <t>豆干炒小魚乾</t>
    <phoneticPr fontId="19" type="noConversion"/>
  </si>
  <si>
    <t>地瓜飯</t>
    <phoneticPr fontId="19" type="noConversion"/>
  </si>
  <si>
    <t>壽喜燒</t>
    <phoneticPr fontId="19" type="noConversion"/>
  </si>
  <si>
    <t>揚州炒飯</t>
    <phoneticPr fontId="19" type="noConversion"/>
  </si>
  <si>
    <t>無骨雞排</t>
    <phoneticPr fontId="19" type="noConversion"/>
  </si>
  <si>
    <t>炭烤雞腿</t>
    <phoneticPr fontId="19" type="noConversion"/>
  </si>
  <si>
    <t>碎瓜肉燥</t>
    <phoneticPr fontId="19" type="noConversion"/>
  </si>
  <si>
    <t>鮮蔬肉片</t>
    <phoneticPr fontId="19" type="noConversion"/>
  </si>
  <si>
    <t>玉米三色</t>
    <phoneticPr fontId="19" type="noConversion"/>
  </si>
  <si>
    <t>台式炒麵</t>
    <phoneticPr fontId="19" type="noConversion"/>
  </si>
  <si>
    <t>蘑菇雞排</t>
    <phoneticPr fontId="19" type="noConversion"/>
  </si>
  <si>
    <t>辣子雞丁</t>
    <phoneticPr fontId="19" type="noConversion"/>
  </si>
  <si>
    <t>烤雞腿</t>
    <phoneticPr fontId="19" type="noConversion"/>
  </si>
  <si>
    <t>香雞排</t>
    <phoneticPr fontId="19" type="noConversion"/>
  </si>
  <si>
    <t>台式炒飯</t>
    <phoneticPr fontId="19" type="noConversion"/>
  </si>
  <si>
    <t>可口鍋貼</t>
    <phoneticPr fontId="19" type="noConversion"/>
  </si>
  <si>
    <t>什錦滷味</t>
    <phoneticPr fontId="19" type="noConversion"/>
  </si>
  <si>
    <t>鮑魚菇</t>
    <phoneticPr fontId="19" type="noConversion"/>
  </si>
  <si>
    <t>香菇絲</t>
    <phoneticPr fontId="19" type="noConversion"/>
  </si>
  <si>
    <t>蛋酥</t>
    <phoneticPr fontId="19" type="noConversion"/>
  </si>
  <si>
    <t>炒</t>
    <phoneticPr fontId="19" type="noConversion"/>
  </si>
  <si>
    <t>脆筍片</t>
    <phoneticPr fontId="19" type="noConversion"/>
  </si>
  <si>
    <t>雞腿</t>
    <phoneticPr fontId="19" type="noConversion"/>
  </si>
  <si>
    <t>手工水餃</t>
    <phoneticPr fontId="19" type="noConversion"/>
  </si>
  <si>
    <t>海帶結</t>
  </si>
  <si>
    <t>香菜</t>
  </si>
  <si>
    <t>2粒</t>
    <phoneticPr fontId="19" type="noConversion"/>
  </si>
  <si>
    <t>米</t>
    <phoneticPr fontId="19" type="noConversion"/>
  </si>
  <si>
    <t>豆干片</t>
    <phoneticPr fontId="19" type="noConversion"/>
  </si>
  <si>
    <t>小魚干</t>
    <phoneticPr fontId="19" type="noConversion"/>
  </si>
  <si>
    <t>芹菜</t>
    <phoneticPr fontId="19" type="noConversion"/>
  </si>
  <si>
    <t>米</t>
    <phoneticPr fontId="19" type="noConversion"/>
  </si>
  <si>
    <t>1粒</t>
    <phoneticPr fontId="19" type="noConversion"/>
  </si>
  <si>
    <t>烤</t>
    <phoneticPr fontId="19" type="noConversion"/>
  </si>
  <si>
    <t>1粒</t>
    <phoneticPr fontId="19" type="noConversion"/>
  </si>
  <si>
    <t>火鍋肉片</t>
    <phoneticPr fontId="19" type="noConversion"/>
  </si>
  <si>
    <t>紅蘿蔔</t>
    <phoneticPr fontId="19" type="noConversion"/>
  </si>
  <si>
    <t>毛豆仁</t>
    <phoneticPr fontId="19" type="noConversion"/>
  </si>
  <si>
    <t>1個</t>
    <phoneticPr fontId="19" type="noConversion"/>
  </si>
  <si>
    <t>上絞肉</t>
    <phoneticPr fontId="19" type="noConversion"/>
  </si>
  <si>
    <t>油蔥酥</t>
    <phoneticPr fontId="19" type="noConversion"/>
  </si>
  <si>
    <t>鍋貼</t>
    <phoneticPr fontId="19" type="noConversion"/>
  </si>
  <si>
    <t>玉米塊</t>
    <phoneticPr fontId="19" type="noConversion"/>
  </si>
  <si>
    <t>花枝丸</t>
    <phoneticPr fontId="19" type="noConversion"/>
  </si>
  <si>
    <t>土魠魚塊</t>
    <phoneticPr fontId="19" type="noConversion"/>
  </si>
  <si>
    <t>魚塊</t>
    <phoneticPr fontId="19" type="noConversion"/>
  </si>
  <si>
    <t>麵筋泡</t>
    <phoneticPr fontId="19" type="noConversion"/>
  </si>
  <si>
    <t>家常豆腐</t>
    <phoneticPr fontId="19" type="noConversion"/>
  </si>
  <si>
    <t>三杯杏鮑菇</t>
    <phoneticPr fontId="19" type="noConversion"/>
  </si>
  <si>
    <t>馬鈴薯四色</t>
    <phoneticPr fontId="19" type="noConversion"/>
  </si>
  <si>
    <t>玉米四色</t>
    <phoneticPr fontId="19" type="noConversion"/>
  </si>
  <si>
    <t>紅蘿蔔炒蛋</t>
    <phoneticPr fontId="19" type="noConversion"/>
  </si>
  <si>
    <t>紅燒百頁</t>
    <phoneticPr fontId="19" type="noConversion"/>
  </si>
  <si>
    <t>豆干吻仔魚</t>
    <phoneticPr fontId="19" type="noConversion"/>
  </si>
  <si>
    <t>燒烤四角豆腐</t>
    <phoneticPr fontId="19" type="noConversion"/>
  </si>
  <si>
    <t>淋汁肉丸子</t>
    <phoneticPr fontId="19" type="noConversion"/>
  </si>
  <si>
    <t>瓜仔肉</t>
    <phoneticPr fontId="19" type="noConversion"/>
  </si>
  <si>
    <t>茄汁肉丁</t>
    <phoneticPr fontId="19" type="noConversion"/>
  </si>
  <si>
    <t>鐵板豬排</t>
    <phoneticPr fontId="19" type="noConversion"/>
  </si>
  <si>
    <t>豆干</t>
    <phoneticPr fontId="19" type="noConversion"/>
  </si>
  <si>
    <t>肉丸子(半)</t>
    <phoneticPr fontId="19" type="noConversion"/>
  </si>
  <si>
    <t>豆腐</t>
    <phoneticPr fontId="19" type="noConversion"/>
  </si>
  <si>
    <t>玉米粒</t>
    <phoneticPr fontId="19" type="noConversion"/>
  </si>
  <si>
    <t>毛豆仁</t>
    <phoneticPr fontId="19" type="noConversion"/>
  </si>
  <si>
    <t>洋芋</t>
    <phoneticPr fontId="19" type="noConversion"/>
  </si>
  <si>
    <t>蛋</t>
    <phoneticPr fontId="19" type="noConversion"/>
  </si>
  <si>
    <t>洋蔥</t>
    <phoneticPr fontId="19" type="noConversion"/>
  </si>
  <si>
    <t>高麗菜</t>
    <phoneticPr fontId="19" type="noConversion"/>
  </si>
  <si>
    <t>油菜</t>
    <phoneticPr fontId="19" type="noConversion"/>
  </si>
  <si>
    <t>蚵白菜</t>
    <phoneticPr fontId="19" type="noConversion"/>
  </si>
  <si>
    <t>青江菜</t>
    <phoneticPr fontId="19" type="noConversion"/>
  </si>
  <si>
    <t>竹筍湯</t>
    <phoneticPr fontId="19" type="noConversion"/>
  </si>
  <si>
    <t>永靖國小9月第一週菜單明細</t>
    <phoneticPr fontId="19" type="noConversion"/>
  </si>
  <si>
    <t>永靖國小9月第二週菜單明細</t>
    <phoneticPr fontId="19" type="noConversion"/>
  </si>
  <si>
    <t>永靖國小9月第三週菜單明細</t>
    <phoneticPr fontId="19" type="noConversion"/>
  </si>
  <si>
    <t>永靖國小9月第四週菜單明細</t>
    <phoneticPr fontId="19" type="noConversion"/>
  </si>
  <si>
    <t>永靖國小9月第五週菜單明細</t>
    <phoneticPr fontId="19" type="noConversion"/>
  </si>
  <si>
    <t>香煎菜頭粿</t>
    <phoneticPr fontId="19" type="noConversion"/>
  </si>
  <si>
    <t>菜頭粿</t>
    <phoneticPr fontId="19" type="noConversion"/>
  </si>
  <si>
    <t>烤</t>
    <phoneticPr fontId="19" type="noConversion"/>
  </si>
  <si>
    <t>1份</t>
    <phoneticPr fontId="19" type="noConversion"/>
  </si>
  <si>
    <t>美味香腸</t>
    <phoneticPr fontId="19" type="noConversion"/>
  </si>
  <si>
    <t>翅小腿</t>
    <phoneticPr fontId="19" type="noConversion"/>
  </si>
  <si>
    <t>翅小腿</t>
    <phoneticPr fontId="19" type="noConversion"/>
  </si>
  <si>
    <t>1支</t>
    <phoneticPr fontId="19" type="noConversion"/>
  </si>
  <si>
    <t>高麗菜</t>
    <phoneticPr fontId="19" type="noConversion"/>
  </si>
  <si>
    <t>黑輪條</t>
    <phoneticPr fontId="19" type="noConversion"/>
  </si>
  <si>
    <t>大卡</t>
    <phoneticPr fontId="19" type="noConversion"/>
  </si>
  <si>
    <t>煮</t>
    <phoneticPr fontId="19" type="noConversion"/>
  </si>
  <si>
    <t>蚵白菜</t>
    <phoneticPr fontId="19" type="noConversion"/>
  </si>
  <si>
    <t>油菜</t>
    <phoneticPr fontId="19" type="noConversion"/>
  </si>
  <si>
    <t>海帶滷干丁</t>
    <phoneticPr fontId="19" type="noConversion"/>
  </si>
  <si>
    <t>酸辣湯</t>
    <phoneticPr fontId="19" type="noConversion"/>
  </si>
  <si>
    <t>豆干</t>
    <phoneticPr fontId="19" type="noConversion"/>
  </si>
  <si>
    <t>芡</t>
    <phoneticPr fontId="19" type="noConversion"/>
  </si>
  <si>
    <t>豆腐</t>
    <phoneticPr fontId="19" type="noConversion"/>
  </si>
  <si>
    <t>豆皮</t>
    <phoneticPr fontId="19" type="noConversion"/>
  </si>
  <si>
    <t>絞肉</t>
    <phoneticPr fontId="19" type="noConversion"/>
  </si>
  <si>
    <t>糖醋雞丁</t>
    <phoneticPr fontId="19" type="noConversion"/>
  </si>
  <si>
    <t>鹽酥雞</t>
    <phoneticPr fontId="19" type="noConversion"/>
  </si>
  <si>
    <t>香雞排</t>
    <phoneticPr fontId="19" type="noConversion"/>
  </si>
  <si>
    <t>香雞排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</si>
</sst>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&quot;9 月&quot;\ #\ &quot;日（一）&quot;"/>
    <numFmt numFmtId="177" formatCode="0;_ "/>
    <numFmt numFmtId="178" formatCode="0;_쐀"/>
    <numFmt numFmtId="179" formatCode="&quot;11 月&quot;\ #\ &quot;日（一）&quot;"/>
    <numFmt numFmtId="180" formatCode="&quot;11 月&quot;\ #\ &quot;日（二）&quot;"/>
  </numFmts>
  <fonts count="52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12"/>
      <name val="Arial"/>
      <family val="2"/>
    </font>
    <font>
      <sz val="18"/>
      <name val="華康POP1體W7"/>
      <family val="5"/>
      <charset val="136"/>
    </font>
    <font>
      <sz val="10"/>
      <name val="Arial"/>
      <family val="2"/>
    </font>
    <font>
      <sz val="12"/>
      <name val="華康少女文字W3"/>
      <family val="5"/>
      <charset val="136"/>
    </font>
    <font>
      <sz val="12"/>
      <name val="華康POP1體W7"/>
      <family val="5"/>
      <charset val="136"/>
    </font>
    <font>
      <sz val="14"/>
      <name val="華康少女文字W3"/>
      <family val="5"/>
      <charset val="136"/>
    </font>
    <font>
      <sz val="7.5"/>
      <name val="華康流隸體W5"/>
      <family val="4"/>
      <charset val="136"/>
    </font>
    <font>
      <sz val="18"/>
      <name val="Arial"/>
      <family val="2"/>
    </font>
    <font>
      <sz val="14"/>
      <name val="Arial"/>
      <family val="2"/>
    </font>
    <font>
      <sz val="10"/>
      <name val="華康流隸體W5"/>
      <family val="4"/>
      <charset val="136"/>
    </font>
    <font>
      <sz val="16"/>
      <name val="標楷體"/>
      <family val="4"/>
      <charset val="136"/>
    </font>
    <font>
      <sz val="16"/>
      <name val="新細明體"/>
      <family val="1"/>
      <charset val="136"/>
    </font>
    <font>
      <sz val="20"/>
      <name val="新細明體"/>
      <family val="1"/>
      <charset val="136"/>
    </font>
    <font>
      <sz val="12"/>
      <name val="新細明體"/>
      <family val="1"/>
      <charset val="136"/>
    </font>
    <font>
      <sz val="28"/>
      <name val="標楷體"/>
      <family val="4"/>
      <charset val="136"/>
    </font>
    <font>
      <sz val="24"/>
      <name val="新細明體"/>
      <family val="1"/>
      <charset val="136"/>
    </font>
    <font>
      <sz val="12"/>
      <name val="新細明體"/>
      <family val="1"/>
      <charset val="136"/>
    </font>
    <font>
      <sz val="15"/>
      <name val="新細明體"/>
      <family val="1"/>
      <charset val="136"/>
    </font>
    <font>
      <sz val="12"/>
      <name val="新細明體"/>
      <family val="1"/>
      <charset val="136"/>
    </font>
    <font>
      <sz val="14"/>
      <name val="新細明體"/>
      <family val="1"/>
      <charset val="136"/>
    </font>
    <font>
      <sz val="12"/>
      <name val="新細明體"/>
      <family val="1"/>
      <charset val="136"/>
    </font>
    <font>
      <sz val="12"/>
      <name val="細明體"/>
      <family val="3"/>
      <charset val="136"/>
    </font>
    <font>
      <b/>
      <sz val="18"/>
      <name val="新細明體"/>
      <family val="1"/>
      <charset val="136"/>
    </font>
    <font>
      <b/>
      <sz val="20"/>
      <name val="Arial"/>
      <family val="2"/>
    </font>
    <font>
      <b/>
      <sz val="20"/>
      <name val="細明體"/>
      <family val="3"/>
      <charset val="136"/>
    </font>
    <font>
      <sz val="14"/>
      <name val="華康POP1體W7"/>
      <family val="5"/>
      <charset val="136"/>
    </font>
    <font>
      <b/>
      <sz val="14"/>
      <color rgb="FFFF0066"/>
      <name val="華康少女文字W3"/>
      <family val="5"/>
      <charset val="136"/>
    </font>
    <font>
      <b/>
      <sz val="14"/>
      <color rgb="FF0070C0"/>
      <name val="華康少女文字W3"/>
      <family val="5"/>
      <charset val="136"/>
    </font>
    <font>
      <sz val="14"/>
      <color theme="1"/>
      <name val="華康少女文字W3"/>
      <family val="5"/>
      <charset val="136"/>
    </font>
    <font>
      <b/>
      <sz val="14"/>
      <color rgb="FFFF0000"/>
      <name val="華康少女文字W3"/>
      <family val="5"/>
      <charset val="136"/>
    </font>
    <font>
      <b/>
      <sz val="14"/>
      <name val="華康少女文字W3"/>
      <family val="5"/>
      <charset val="136"/>
    </font>
    <font>
      <b/>
      <sz val="14"/>
      <color rgb="FF00B050"/>
      <name val="華康少女文字W3"/>
      <family val="5"/>
      <charset val="136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  <bgColor indexed="29"/>
      </patternFill>
    </fill>
  </fills>
  <borders count="78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medium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medium">
        <color indexed="59"/>
      </right>
      <top style="medium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medium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medium">
        <color indexed="59"/>
      </right>
      <top/>
      <bottom/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59"/>
      </right>
      <top/>
      <bottom/>
      <diagonal/>
    </border>
    <border>
      <left style="medium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 style="medium">
        <color indexed="59"/>
      </right>
      <top/>
      <bottom style="thin">
        <color indexed="59"/>
      </bottom>
      <diagonal/>
    </border>
    <border>
      <left style="medium">
        <color indexed="59"/>
      </left>
      <right/>
      <top/>
      <bottom/>
      <diagonal/>
    </border>
    <border>
      <left/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/>
      <bottom style="medium">
        <color indexed="59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59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59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/>
      <top/>
      <bottom style="thin">
        <color indexed="59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59"/>
      </top>
      <bottom/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7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18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254">
    <xf numFmtId="0" fontId="0" fillId="0" borderId="0" xfId="0">
      <alignment vertical="center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0" borderId="10" xfId="0" applyFont="1" applyBorder="1" applyAlignment="1">
      <alignment horizontal="center" vertical="center" shrinkToFit="1"/>
    </xf>
    <xf numFmtId="0" fontId="26" fillId="0" borderId="0" xfId="0" applyFont="1" applyAlignment="1">
      <alignment horizontal="center" vertical="center"/>
    </xf>
    <xf numFmtId="0" fontId="25" fillId="0" borderId="11" xfId="0" applyFont="1" applyBorder="1" applyAlignment="1">
      <alignment horizontal="center" vertical="center" shrinkToFit="1"/>
    </xf>
    <xf numFmtId="0" fontId="25" fillId="0" borderId="11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center" vertical="center" shrinkToFit="1"/>
    </xf>
    <xf numFmtId="0" fontId="29" fillId="0" borderId="0" xfId="0" applyFont="1" applyBorder="1" applyAlignment="1">
      <alignment horizontal="center" vertical="center" wrapText="1"/>
    </xf>
    <xf numFmtId="0" fontId="30" fillId="0" borderId="13" xfId="0" applyFont="1" applyFill="1" applyBorder="1" applyAlignment="1">
      <alignment horizontal="center" vertical="center" textRotation="255"/>
    </xf>
    <xf numFmtId="0" fontId="31" fillId="24" borderId="14" xfId="0" applyFont="1" applyFill="1" applyBorder="1" applyAlignment="1">
      <alignment horizontal="center" vertical="center" wrapText="1" shrinkToFit="1"/>
    </xf>
    <xf numFmtId="0" fontId="32" fillId="0" borderId="15" xfId="0" applyFont="1" applyBorder="1" applyAlignment="1">
      <alignment horizontal="left" vertical="center" shrinkToFit="1"/>
    </xf>
    <xf numFmtId="0" fontId="32" fillId="0" borderId="15" xfId="0" applyFont="1" applyFill="1" applyBorder="1" applyAlignment="1">
      <alignment horizontal="left" vertical="center" shrinkToFit="1"/>
    </xf>
    <xf numFmtId="0" fontId="32" fillId="0" borderId="16" xfId="0" applyFont="1" applyBorder="1" applyAlignment="1">
      <alignment horizontal="left" vertical="center" shrinkToFit="1"/>
    </xf>
    <xf numFmtId="0" fontId="33" fillId="0" borderId="0" xfId="0" applyFont="1" applyAlignment="1">
      <alignment horizontal="center" vertical="center"/>
    </xf>
    <xf numFmtId="0" fontId="35" fillId="0" borderId="0" xfId="0" applyFont="1" applyBorder="1" applyAlignment="1">
      <alignment horizontal="center" shrinkToFit="1"/>
    </xf>
    <xf numFmtId="0" fontId="36" fillId="0" borderId="0" xfId="0" applyFont="1" applyBorder="1">
      <alignment vertical="center"/>
    </xf>
    <xf numFmtId="0" fontId="36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horizontal="left" shrinkToFit="1"/>
    </xf>
    <xf numFmtId="0" fontId="35" fillId="0" borderId="0" xfId="0" applyFont="1" applyFill="1" applyBorder="1" applyAlignment="1">
      <alignment horizontal="center" shrinkToFit="1"/>
    </xf>
    <xf numFmtId="0" fontId="37" fillId="0" borderId="0" xfId="0" applyFont="1" applyBorder="1" applyAlignment="1">
      <alignment horizontal="center" shrinkToFit="1"/>
    </xf>
    <xf numFmtId="0" fontId="37" fillId="0" borderId="0" xfId="0" applyFont="1" applyBorder="1" applyAlignment="1">
      <alignment horizontal="left" shrinkToFit="1"/>
    </xf>
    <xf numFmtId="0" fontId="36" fillId="0" borderId="0" xfId="0" applyFont="1" applyBorder="1" applyAlignment="1">
      <alignment horizontal="center" shrinkToFit="1"/>
    </xf>
    <xf numFmtId="0" fontId="36" fillId="0" borderId="0" xfId="0" applyFont="1" applyFill="1" applyBorder="1" applyAlignment="1">
      <alignment horizontal="center" shrinkToFit="1"/>
    </xf>
    <xf numFmtId="0" fontId="37" fillId="0" borderId="0" xfId="0" applyFont="1" applyBorder="1" applyAlignment="1">
      <alignment horizontal="right"/>
    </xf>
    <xf numFmtId="0" fontId="37" fillId="0" borderId="0" xfId="0" applyFont="1" applyBorder="1" applyAlignment="1">
      <alignment horizontal="left"/>
    </xf>
    <xf numFmtId="0" fontId="37" fillId="0" borderId="0" xfId="0" applyFont="1" applyBorder="1" applyAlignment="1">
      <alignment horizontal="center"/>
    </xf>
    <xf numFmtId="0" fontId="38" fillId="0" borderId="0" xfId="0" applyFont="1" applyBorder="1" applyAlignment="1">
      <alignment horizontal="right"/>
    </xf>
    <xf numFmtId="0" fontId="38" fillId="0" borderId="0" xfId="0" applyFont="1" applyBorder="1">
      <alignment vertical="center"/>
    </xf>
    <xf numFmtId="0" fontId="38" fillId="0" borderId="0" xfId="0" applyFont="1" applyBorder="1" applyAlignment="1">
      <alignment horizontal="center" vertical="center"/>
    </xf>
    <xf numFmtId="0" fontId="37" fillId="0" borderId="17" xfId="0" applyFont="1" applyBorder="1" applyAlignment="1">
      <alignment horizontal="center" vertical="center" textRotation="255"/>
    </xf>
    <xf numFmtId="0" fontId="31" fillId="0" borderId="13" xfId="0" applyFont="1" applyBorder="1" applyAlignment="1">
      <alignment vertical="center" textRotation="255"/>
    </xf>
    <xf numFmtId="0" fontId="31" fillId="0" borderId="18" xfId="0" applyFont="1" applyFill="1" applyBorder="1" applyAlignment="1">
      <alignment horizontal="center" vertical="center"/>
    </xf>
    <xf numFmtId="0" fontId="31" fillId="0" borderId="18" xfId="0" applyFont="1" applyFill="1" applyBorder="1" applyAlignment="1">
      <alignment horizontal="center" vertical="center" shrinkToFit="1"/>
    </xf>
    <xf numFmtId="0" fontId="31" fillId="0" borderId="13" xfId="0" applyFont="1" applyFill="1" applyBorder="1" applyAlignment="1">
      <alignment horizontal="center" vertical="center"/>
    </xf>
    <xf numFmtId="0" fontId="37" fillId="0" borderId="18" xfId="0" applyFont="1" applyBorder="1" applyAlignment="1">
      <alignment horizontal="center" vertical="center"/>
    </xf>
    <xf numFmtId="0" fontId="37" fillId="0" borderId="19" xfId="0" applyFont="1" applyBorder="1" applyAlignment="1">
      <alignment horizontal="center" vertical="center"/>
    </xf>
    <xf numFmtId="0" fontId="39" fillId="0" borderId="0" xfId="0" applyFont="1" applyBorder="1" applyAlignment="1">
      <alignment horizontal="center" vertical="center"/>
    </xf>
    <xf numFmtId="0" fontId="40" fillId="0" borderId="0" xfId="0" applyFont="1" applyFill="1" applyBorder="1" applyAlignment="1">
      <alignment horizontal="center" vertical="center"/>
    </xf>
    <xf numFmtId="0" fontId="40" fillId="0" borderId="0" xfId="0" applyFont="1" applyBorder="1" applyAlignment="1">
      <alignment horizontal="center" vertical="center"/>
    </xf>
    <xf numFmtId="0" fontId="40" fillId="0" borderId="0" xfId="0" applyFont="1" applyBorder="1">
      <alignment vertical="center"/>
    </xf>
    <xf numFmtId="0" fontId="31" fillId="0" borderId="0" xfId="0" applyFont="1">
      <alignment vertical="center"/>
    </xf>
    <xf numFmtId="0" fontId="37" fillId="0" borderId="20" xfId="0" applyFont="1" applyBorder="1" applyAlignment="1">
      <alignment horizontal="center"/>
    </xf>
    <xf numFmtId="0" fontId="32" fillId="24" borderId="14" xfId="0" applyFont="1" applyFill="1" applyBorder="1" applyAlignment="1">
      <alignment horizontal="center" vertical="center" shrinkToFit="1"/>
    </xf>
    <xf numFmtId="0" fontId="37" fillId="0" borderId="21" xfId="0" applyFont="1" applyBorder="1" applyAlignment="1">
      <alignment horizontal="center" vertical="center"/>
    </xf>
    <xf numFmtId="0" fontId="39" fillId="0" borderId="0" xfId="0" applyFont="1">
      <alignment vertical="center"/>
    </xf>
    <xf numFmtId="0" fontId="37" fillId="0" borderId="22" xfId="0" applyFont="1" applyBorder="1" applyAlignment="1">
      <alignment horizontal="center"/>
    </xf>
    <xf numFmtId="0" fontId="37" fillId="0" borderId="23" xfId="0" applyFont="1" applyBorder="1" applyAlignment="1">
      <alignment horizontal="center" vertical="center"/>
    </xf>
    <xf numFmtId="0" fontId="38" fillId="0" borderId="0" xfId="0" applyFont="1" applyFill="1" applyBorder="1" applyAlignment="1">
      <alignment horizontal="center" vertical="center"/>
    </xf>
    <xf numFmtId="0" fontId="38" fillId="0" borderId="0" xfId="0" applyFont="1">
      <alignment vertical="center"/>
    </xf>
    <xf numFmtId="0" fontId="38" fillId="0" borderId="0" xfId="0" applyFont="1" applyFill="1" applyBorder="1" applyAlignment="1">
      <alignment horizontal="left" vertical="center" wrapText="1"/>
    </xf>
    <xf numFmtId="177" fontId="38" fillId="0" borderId="0" xfId="0" applyNumberFormat="1" applyFont="1" applyBorder="1" applyAlignment="1">
      <alignment horizontal="center" vertical="center"/>
    </xf>
    <xf numFmtId="178" fontId="38" fillId="0" borderId="0" xfId="0" applyNumberFormat="1" applyFont="1" applyBorder="1" applyAlignment="1">
      <alignment horizontal="center" vertical="center"/>
    </xf>
    <xf numFmtId="0" fontId="32" fillId="0" borderId="15" xfId="0" applyFont="1" applyFill="1" applyBorder="1" applyAlignment="1">
      <alignment vertical="center" textRotation="180" shrinkToFit="1"/>
    </xf>
    <xf numFmtId="0" fontId="37" fillId="0" borderId="23" xfId="0" applyFont="1" applyBorder="1" applyAlignment="1">
      <alignment horizontal="center"/>
    </xf>
    <xf numFmtId="0" fontId="38" fillId="0" borderId="20" xfId="0" applyFont="1" applyFill="1" applyBorder="1" applyAlignment="1">
      <alignment horizontal="center" vertical="center" shrinkToFit="1"/>
    </xf>
    <xf numFmtId="0" fontId="38" fillId="0" borderId="24" xfId="0" applyFont="1" applyBorder="1">
      <alignment vertical="center"/>
    </xf>
    <xf numFmtId="0" fontId="38" fillId="0" borderId="22" xfId="0" applyFont="1" applyFill="1" applyBorder="1" applyAlignment="1">
      <alignment horizontal="center" vertical="center" shrinkToFit="1"/>
    </xf>
    <xf numFmtId="0" fontId="38" fillId="0" borderId="25" xfId="0" applyFont="1" applyBorder="1" applyAlignment="1">
      <alignment horizontal="right"/>
    </xf>
    <xf numFmtId="9" fontId="38" fillId="0" borderId="0" xfId="0" applyNumberFormat="1" applyFont="1" applyBorder="1">
      <alignment vertical="center"/>
    </xf>
    <xf numFmtId="0" fontId="38" fillId="0" borderId="26" xfId="0" applyFont="1" applyFill="1" applyBorder="1" applyAlignment="1">
      <alignment horizontal="center" vertical="center" shrinkToFit="1"/>
    </xf>
    <xf numFmtId="0" fontId="38" fillId="0" borderId="27" xfId="0" applyFont="1" applyBorder="1" applyAlignment="1">
      <alignment horizontal="right"/>
    </xf>
    <xf numFmtId="0" fontId="32" fillId="0" borderId="16" xfId="0" applyFont="1" applyFill="1" applyBorder="1" applyAlignment="1">
      <alignment vertical="center" textRotation="180" shrinkToFit="1"/>
    </xf>
    <xf numFmtId="0" fontId="37" fillId="0" borderId="28" xfId="0" applyFont="1" applyBorder="1" applyAlignment="1">
      <alignment horizontal="center"/>
    </xf>
    <xf numFmtId="0" fontId="37" fillId="0" borderId="20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2" fillId="0" borderId="0" xfId="0" applyFont="1" applyBorder="1" applyAlignment="1">
      <alignment horizontal="right"/>
    </xf>
    <xf numFmtId="0" fontId="33" fillId="0" borderId="0" xfId="0" applyFont="1" applyFill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32" fillId="0" borderId="0" xfId="0" applyFont="1">
      <alignment vertical="center"/>
    </xf>
    <xf numFmtId="0" fontId="32" fillId="0" borderId="0" xfId="0" applyFont="1" applyBorder="1">
      <alignment vertical="center"/>
    </xf>
    <xf numFmtId="0" fontId="33" fillId="0" borderId="0" xfId="0" applyFont="1" applyFill="1" applyBorder="1" applyAlignment="1">
      <alignment horizontal="left" vertical="center" wrapText="1"/>
    </xf>
    <xf numFmtId="177" fontId="33" fillId="0" borderId="0" xfId="0" applyNumberFormat="1" applyFont="1" applyBorder="1" applyAlignment="1">
      <alignment horizontal="center" vertical="center"/>
    </xf>
    <xf numFmtId="178" fontId="33" fillId="0" borderId="0" xfId="0" applyNumberFormat="1" applyFont="1" applyBorder="1" applyAlignment="1">
      <alignment horizontal="center" vertical="center"/>
    </xf>
    <xf numFmtId="0" fontId="33" fillId="0" borderId="0" xfId="0" applyFont="1" applyBorder="1">
      <alignment vertical="center"/>
    </xf>
    <xf numFmtId="0" fontId="32" fillId="0" borderId="15" xfId="0" applyFont="1" applyBorder="1" applyAlignment="1">
      <alignment horizontal="left" vertical="center" wrapText="1" shrinkToFit="1"/>
    </xf>
    <xf numFmtId="0" fontId="33" fillId="0" borderId="20" xfId="0" applyFont="1" applyFill="1" applyBorder="1" applyAlignment="1">
      <alignment horizontal="center" vertical="center" shrinkToFit="1"/>
    </xf>
    <xf numFmtId="0" fontId="32" fillId="0" borderId="24" xfId="0" applyFont="1" applyBorder="1">
      <alignment vertical="center"/>
    </xf>
    <xf numFmtId="0" fontId="33" fillId="0" borderId="29" xfId="0" applyFont="1" applyBorder="1" applyAlignment="1">
      <alignment horizontal="center" vertical="center" shrinkToFit="1"/>
    </xf>
    <xf numFmtId="0" fontId="32" fillId="0" borderId="30" xfId="0" applyFont="1" applyBorder="1">
      <alignment vertical="center"/>
    </xf>
    <xf numFmtId="0" fontId="32" fillId="0" borderId="0" xfId="0" applyFont="1" applyBorder="1" applyAlignment="1">
      <alignment horizontal="center" vertical="center"/>
    </xf>
    <xf numFmtId="9" fontId="33" fillId="0" borderId="0" xfId="0" applyNumberFormat="1" applyFont="1" applyBorder="1">
      <alignment vertical="center"/>
    </xf>
    <xf numFmtId="0" fontId="32" fillId="0" borderId="31" xfId="0" applyFont="1" applyBorder="1" applyAlignment="1">
      <alignment horizontal="left" vertical="center" shrinkToFit="1"/>
    </xf>
    <xf numFmtId="0" fontId="38" fillId="0" borderId="32" xfId="0" applyFont="1" applyFill="1" applyBorder="1" applyAlignment="1">
      <alignment horizontal="center" vertical="center" shrinkToFit="1"/>
    </xf>
    <xf numFmtId="0" fontId="32" fillId="0" borderId="33" xfId="0" applyFont="1" applyFill="1" applyBorder="1" applyAlignment="1">
      <alignment vertical="center" textRotation="180" shrinkToFit="1"/>
    </xf>
    <xf numFmtId="0" fontId="32" fillId="0" borderId="33" xfId="0" applyFont="1" applyBorder="1" applyAlignment="1">
      <alignment horizontal="left" vertical="center" shrinkToFit="1"/>
    </xf>
    <xf numFmtId="0" fontId="38" fillId="0" borderId="0" xfId="0" applyFont="1" applyAlignment="1">
      <alignment horizontal="center" vertical="center"/>
    </xf>
    <xf numFmtId="0" fontId="38" fillId="0" borderId="0" xfId="0" applyFont="1" applyAlignment="1">
      <alignment vertical="center" shrinkToFit="1"/>
    </xf>
    <xf numFmtId="0" fontId="33" fillId="0" borderId="0" xfId="0" applyFont="1" applyBorder="1" applyAlignment="1">
      <alignment horizontal="right" vertical="top"/>
    </xf>
    <xf numFmtId="0" fontId="33" fillId="0" borderId="0" xfId="0" applyFont="1">
      <alignment vertical="center"/>
    </xf>
    <xf numFmtId="0" fontId="38" fillId="0" borderId="0" xfId="0" applyFont="1" applyBorder="1" applyAlignment="1">
      <alignment horizontal="left" vertical="center" shrinkToFit="1"/>
    </xf>
    <xf numFmtId="0" fontId="38" fillId="0" borderId="0" xfId="0" applyFont="1" applyFill="1" applyBorder="1">
      <alignment vertical="center"/>
    </xf>
    <xf numFmtId="0" fontId="37" fillId="0" borderId="0" xfId="0" applyFont="1">
      <alignment vertical="center"/>
    </xf>
    <xf numFmtId="0" fontId="37" fillId="0" borderId="0" xfId="0" applyFont="1" applyAlignment="1">
      <alignment horizontal="left" vertical="center"/>
    </xf>
    <xf numFmtId="0" fontId="37" fillId="0" borderId="0" xfId="0" applyFont="1" applyBorder="1" applyAlignment="1">
      <alignment horizontal="center" vertical="center"/>
    </xf>
    <xf numFmtId="0" fontId="38" fillId="0" borderId="0" xfId="0" applyFont="1" applyFill="1">
      <alignment vertical="center"/>
    </xf>
    <xf numFmtId="0" fontId="37" fillId="0" borderId="0" xfId="0" applyFont="1" applyAlignment="1">
      <alignment horizontal="center" vertical="center"/>
    </xf>
    <xf numFmtId="0" fontId="27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 wrapText="1"/>
    </xf>
    <xf numFmtId="176" fontId="22" fillId="0" borderId="34" xfId="0" applyNumberFormat="1" applyFont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 shrinkToFit="1"/>
    </xf>
    <xf numFmtId="0" fontId="21" fillId="0" borderId="36" xfId="0" applyFont="1" applyBorder="1" applyAlignment="1">
      <alignment horizontal="center" vertical="center" shrinkToFit="1"/>
    </xf>
    <xf numFmtId="0" fontId="25" fillId="0" borderId="36" xfId="0" applyFont="1" applyBorder="1" applyAlignment="1">
      <alignment horizontal="center" vertical="center"/>
    </xf>
    <xf numFmtId="0" fontId="25" fillId="0" borderId="37" xfId="0" applyFont="1" applyBorder="1" applyAlignment="1">
      <alignment horizontal="center" vertical="center" shrinkToFit="1"/>
    </xf>
    <xf numFmtId="0" fontId="25" fillId="0" borderId="37" xfId="0" applyFont="1" applyBorder="1" applyAlignment="1">
      <alignment horizontal="center" vertical="center" wrapText="1"/>
    </xf>
    <xf numFmtId="0" fontId="25" fillId="0" borderId="38" xfId="0" applyFont="1" applyBorder="1" applyAlignment="1">
      <alignment horizontal="center" vertical="center" shrinkToFit="1"/>
    </xf>
    <xf numFmtId="0" fontId="25" fillId="0" borderId="38" xfId="0" applyFont="1" applyBorder="1" applyAlignment="1">
      <alignment horizontal="center" vertical="center" wrapText="1"/>
    </xf>
    <xf numFmtId="0" fontId="25" fillId="0" borderId="39" xfId="0" applyFont="1" applyBorder="1" applyAlignment="1">
      <alignment horizontal="center" vertical="center" wrapText="1"/>
    </xf>
    <xf numFmtId="0" fontId="42" fillId="0" borderId="0" xfId="0" applyFont="1" applyBorder="1" applyAlignment="1">
      <alignment horizontal="left"/>
    </xf>
    <xf numFmtId="0" fontId="42" fillId="0" borderId="0" xfId="0" applyFont="1" applyBorder="1" applyAlignment="1">
      <alignment horizontal="center" shrinkToFit="1"/>
    </xf>
    <xf numFmtId="0" fontId="25" fillId="0" borderId="41" xfId="0" applyFont="1" applyBorder="1" applyAlignment="1">
      <alignment horizontal="center" vertical="center" shrinkToFit="1"/>
    </xf>
    <xf numFmtId="0" fontId="25" fillId="0" borderId="42" xfId="0" applyFont="1" applyBorder="1" applyAlignment="1">
      <alignment horizontal="center" vertical="center" shrinkToFit="1"/>
    </xf>
    <xf numFmtId="0" fontId="25" fillId="0" borderId="42" xfId="0" applyFont="1" applyBorder="1" applyAlignment="1">
      <alignment horizontal="center" vertical="center" wrapText="1"/>
    </xf>
    <xf numFmtId="0" fontId="25" fillId="0" borderId="43" xfId="0" applyFont="1" applyBorder="1" applyAlignment="1">
      <alignment horizontal="center" vertical="center" shrinkToFit="1"/>
    </xf>
    <xf numFmtId="0" fontId="25" fillId="0" borderId="12" xfId="0" applyFont="1" applyBorder="1" applyAlignment="1">
      <alignment horizontal="center" vertical="center" shrinkToFit="1"/>
    </xf>
    <xf numFmtId="0" fontId="25" fillId="0" borderId="44" xfId="0" applyFont="1" applyBorder="1" applyAlignment="1">
      <alignment horizontal="center" vertical="center" shrinkToFit="1"/>
    </xf>
    <xf numFmtId="0" fontId="25" fillId="0" borderId="45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5" fillId="0" borderId="46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shrinkToFit="1"/>
    </xf>
    <xf numFmtId="0" fontId="23" fillId="0" borderId="38" xfId="0" applyFont="1" applyBorder="1" applyAlignment="1">
      <alignment horizontal="center" vertical="center" shrinkToFit="1"/>
    </xf>
    <xf numFmtId="0" fontId="25" fillId="0" borderId="47" xfId="0" applyFont="1" applyBorder="1" applyAlignment="1">
      <alignment horizontal="center" vertical="center" shrinkToFit="1"/>
    </xf>
    <xf numFmtId="0" fontId="37" fillId="0" borderId="24" xfId="0" applyFont="1" applyBorder="1" applyAlignment="1">
      <alignment horizontal="center" vertical="center"/>
    </xf>
    <xf numFmtId="0" fontId="37" fillId="0" borderId="25" xfId="0" applyFont="1" applyBorder="1" applyAlignment="1">
      <alignment horizontal="center" vertical="center" shrinkToFit="1"/>
    </xf>
    <xf numFmtId="0" fontId="37" fillId="0" borderId="25" xfId="0" applyFont="1" applyBorder="1" applyAlignment="1">
      <alignment horizontal="center" vertical="center"/>
    </xf>
    <xf numFmtId="0" fontId="37" fillId="0" borderId="25" xfId="0" applyFont="1" applyBorder="1" applyAlignment="1">
      <alignment horizontal="center"/>
    </xf>
    <xf numFmtId="0" fontId="37" fillId="0" borderId="25" xfId="0" applyFont="1" applyBorder="1" applyAlignment="1">
      <alignment horizontal="left" vertical="center"/>
    </xf>
    <xf numFmtId="0" fontId="37" fillId="0" borderId="27" xfId="0" applyFont="1" applyBorder="1" applyAlignment="1">
      <alignment horizontal="left"/>
    </xf>
    <xf numFmtId="0" fontId="37" fillId="0" borderId="48" xfId="0" applyFont="1" applyBorder="1" applyAlignment="1">
      <alignment horizontal="center" vertical="center"/>
    </xf>
    <xf numFmtId="0" fontId="37" fillId="0" borderId="49" xfId="0" applyFont="1" applyBorder="1">
      <alignment vertical="center"/>
    </xf>
    <xf numFmtId="0" fontId="37" fillId="0" borderId="44" xfId="0" applyFont="1" applyBorder="1" applyAlignment="1">
      <alignment horizontal="right"/>
    </xf>
    <xf numFmtId="0" fontId="37" fillId="0" borderId="44" xfId="0" applyFont="1" applyBorder="1">
      <alignment vertical="center"/>
    </xf>
    <xf numFmtId="0" fontId="37" fillId="0" borderId="50" xfId="0" applyFont="1" applyBorder="1" applyAlignment="1">
      <alignment horizontal="right"/>
    </xf>
    <xf numFmtId="0" fontId="37" fillId="0" borderId="51" xfId="0" applyFont="1" applyBorder="1" applyAlignment="1">
      <alignment horizontal="left" vertical="center"/>
    </xf>
    <xf numFmtId="0" fontId="37" fillId="0" borderId="52" xfId="0" applyFont="1" applyBorder="1" applyAlignment="1">
      <alignment horizontal="left" vertical="center"/>
    </xf>
    <xf numFmtId="0" fontId="37" fillId="0" borderId="11" xfId="0" applyFont="1" applyBorder="1" applyAlignment="1">
      <alignment horizontal="left"/>
    </xf>
    <xf numFmtId="0" fontId="37" fillId="0" borderId="11" xfId="0" applyFont="1" applyBorder="1" applyAlignment="1">
      <alignment horizontal="left" vertical="center"/>
    </xf>
    <xf numFmtId="0" fontId="37" fillId="0" borderId="53" xfId="0" applyFont="1" applyBorder="1" applyAlignment="1">
      <alignment horizontal="left"/>
    </xf>
    <xf numFmtId="0" fontId="25" fillId="0" borderId="12" xfId="0" applyFont="1" applyBorder="1" applyAlignment="1">
      <alignment horizontal="center" vertical="center"/>
    </xf>
    <xf numFmtId="0" fontId="25" fillId="0" borderId="39" xfId="0" applyFont="1" applyBorder="1" applyAlignment="1">
      <alignment horizontal="center" vertical="center" shrinkToFit="1"/>
    </xf>
    <xf numFmtId="0" fontId="25" fillId="0" borderId="11" xfId="0" applyFont="1" applyBorder="1" applyAlignment="1">
      <alignment horizontal="center" vertical="center"/>
    </xf>
    <xf numFmtId="0" fontId="25" fillId="0" borderId="57" xfId="0" applyFont="1" applyBorder="1" applyAlignment="1">
      <alignment horizontal="center" vertical="center" shrinkToFit="1"/>
    </xf>
    <xf numFmtId="0" fontId="25" fillId="0" borderId="10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5" fillId="0" borderId="58" xfId="0" applyFont="1" applyBorder="1" applyAlignment="1">
      <alignment horizontal="center" vertical="center" shrinkToFit="1"/>
    </xf>
    <xf numFmtId="0" fontId="23" fillId="0" borderId="42" xfId="0" applyFont="1" applyBorder="1" applyAlignment="1">
      <alignment horizontal="center" vertical="center" shrinkToFit="1"/>
    </xf>
    <xf numFmtId="0" fontId="45" fillId="0" borderId="41" xfId="0" applyFont="1" applyBorder="1" applyAlignment="1">
      <alignment horizontal="center" vertical="center"/>
    </xf>
    <xf numFmtId="0" fontId="45" fillId="0" borderId="60" xfId="0" applyFont="1" applyBorder="1" applyAlignment="1">
      <alignment horizontal="center" vertical="center" shrinkToFit="1"/>
    </xf>
    <xf numFmtId="0" fontId="45" fillId="0" borderId="61" xfId="0" applyFont="1" applyBorder="1" applyAlignment="1">
      <alignment horizontal="center" vertical="center" shrinkToFit="1"/>
    </xf>
    <xf numFmtId="0" fontId="45" fillId="0" borderId="62" xfId="0" applyFont="1" applyBorder="1" applyAlignment="1">
      <alignment horizontal="center" vertical="center" shrinkToFi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38" xfId="0" applyFont="1" applyBorder="1" applyAlignment="1">
      <alignment horizontal="center" vertical="center" wrapText="1"/>
    </xf>
    <xf numFmtId="0" fontId="23" fillId="0" borderId="39" xfId="0" applyFont="1" applyBorder="1" applyAlignment="1">
      <alignment horizontal="center" vertical="center" shrinkToFit="1"/>
    </xf>
    <xf numFmtId="0" fontId="45" fillId="0" borderId="41" xfId="0" applyFont="1" applyBorder="1" applyAlignment="1">
      <alignment horizontal="center" vertical="center" shrinkToFit="1"/>
    </xf>
    <xf numFmtId="0" fontId="45" fillId="0" borderId="35" xfId="0" applyFont="1" applyBorder="1" applyAlignment="1">
      <alignment horizontal="center" vertical="center" shrinkToFit="1"/>
    </xf>
    <xf numFmtId="179" fontId="20" fillId="0" borderId="63" xfId="0" applyNumberFormat="1" applyFont="1" applyBorder="1" applyAlignment="1">
      <alignment horizontal="center" vertical="center" wrapText="1"/>
    </xf>
    <xf numFmtId="180" fontId="20" fillId="0" borderId="64" xfId="0" applyNumberFormat="1" applyFont="1" applyBorder="1" applyAlignment="1">
      <alignment horizontal="center" vertical="center" wrapText="1"/>
    </xf>
    <xf numFmtId="180" fontId="20" fillId="0" borderId="65" xfId="0" applyNumberFormat="1" applyFont="1" applyBorder="1" applyAlignment="1">
      <alignment horizontal="center" vertical="center" wrapText="1"/>
    </xf>
    <xf numFmtId="180" fontId="20" fillId="0" borderId="66" xfId="0" applyNumberFormat="1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shrinkToFit="1"/>
    </xf>
    <xf numFmtId="0" fontId="23" fillId="0" borderId="47" xfId="0" applyFont="1" applyBorder="1" applyAlignment="1">
      <alignment horizontal="center" vertical="center" shrinkToFit="1"/>
    </xf>
    <xf numFmtId="179" fontId="20" fillId="0" borderId="64" xfId="0" applyNumberFormat="1" applyFont="1" applyBorder="1" applyAlignment="1">
      <alignment horizontal="center" vertical="center" wrapText="1"/>
    </xf>
    <xf numFmtId="179" fontId="20" fillId="0" borderId="65" xfId="0" applyNumberFormat="1" applyFont="1" applyBorder="1" applyAlignment="1">
      <alignment horizontal="center" vertical="center" wrapText="1"/>
    </xf>
    <xf numFmtId="179" fontId="20" fillId="0" borderId="66" xfId="0" applyNumberFormat="1" applyFont="1" applyBorder="1" applyAlignment="1">
      <alignment horizontal="center" vertical="center" wrapText="1"/>
    </xf>
    <xf numFmtId="179" fontId="20" fillId="0" borderId="67" xfId="0" applyNumberFormat="1" applyFont="1" applyBorder="1" applyAlignment="1">
      <alignment horizontal="center" vertical="center" wrapText="1"/>
    </xf>
    <xf numFmtId="179" fontId="20" fillId="0" borderId="68" xfId="0" applyNumberFormat="1" applyFont="1" applyBorder="1" applyAlignment="1">
      <alignment horizontal="center" vertical="center" wrapText="1"/>
    </xf>
    <xf numFmtId="179" fontId="20" fillId="0" borderId="69" xfId="0" applyNumberFormat="1" applyFont="1" applyBorder="1" applyAlignment="1">
      <alignment horizontal="center" vertical="center" wrapText="1"/>
    </xf>
    <xf numFmtId="0" fontId="24" fillId="0" borderId="42" xfId="0" applyFont="1" applyBorder="1" applyAlignment="1">
      <alignment horizontal="center" vertical="center" shrinkToFit="1"/>
    </xf>
    <xf numFmtId="0" fontId="24" fillId="0" borderId="12" xfId="0" applyFont="1" applyBorder="1" applyAlignment="1">
      <alignment horizontal="center" vertical="center" shrinkToFit="1"/>
    </xf>
    <xf numFmtId="0" fontId="24" fillId="0" borderId="38" xfId="0" applyFont="1" applyBorder="1" applyAlignment="1">
      <alignment horizontal="center" vertical="center" shrinkToFit="1"/>
    </xf>
    <xf numFmtId="0" fontId="23" fillId="0" borderId="42" xfId="0" applyFont="1" applyFill="1" applyBorder="1" applyAlignment="1">
      <alignment horizontal="center" vertical="center" shrinkToFit="1"/>
    </xf>
    <xf numFmtId="0" fontId="23" fillId="0" borderId="43" xfId="0" applyFont="1" applyBorder="1" applyAlignment="1">
      <alignment horizontal="center" vertical="center" wrapText="1"/>
    </xf>
    <xf numFmtId="179" fontId="20" fillId="0" borderId="70" xfId="0" applyNumberFormat="1" applyFont="1" applyBorder="1" applyAlignment="1">
      <alignment horizontal="center" vertical="center" wrapText="1"/>
    </xf>
    <xf numFmtId="0" fontId="25" fillId="0" borderId="71" xfId="0" applyFont="1" applyBorder="1" applyAlignment="1">
      <alignment horizontal="center" vertical="center" shrinkToFit="1"/>
    </xf>
    <xf numFmtId="0" fontId="25" fillId="0" borderId="60" xfId="0" applyFont="1" applyBorder="1" applyAlignment="1">
      <alignment horizontal="center" vertical="center" shrinkToFit="1"/>
    </xf>
    <xf numFmtId="0" fontId="25" fillId="0" borderId="61" xfId="0" applyFont="1" applyBorder="1" applyAlignment="1">
      <alignment horizontal="center" vertical="center" shrinkToFit="1"/>
    </xf>
    <xf numFmtId="0" fontId="25" fillId="0" borderId="60" xfId="0" applyFont="1" applyBorder="1" applyAlignment="1">
      <alignment horizontal="center" vertical="center"/>
    </xf>
    <xf numFmtId="0" fontId="45" fillId="0" borderId="72" xfId="0" applyFont="1" applyBorder="1" applyAlignment="1">
      <alignment horizontal="center" vertical="center" shrinkToFit="1"/>
    </xf>
    <xf numFmtId="0" fontId="25" fillId="0" borderId="10" xfId="0" applyFont="1" applyFill="1" applyBorder="1" applyAlignment="1">
      <alignment horizontal="center" vertical="center" shrinkToFit="1"/>
    </xf>
    <xf numFmtId="0" fontId="25" fillId="0" borderId="71" xfId="0" applyFont="1" applyBorder="1" applyAlignment="1">
      <alignment horizontal="center" vertical="center"/>
    </xf>
    <xf numFmtId="0" fontId="25" fillId="0" borderId="73" xfId="0" applyFont="1" applyBorder="1" applyAlignment="1">
      <alignment horizontal="center" vertical="center" shrinkToFit="1"/>
    </xf>
    <xf numFmtId="0" fontId="45" fillId="0" borderId="73" xfId="0" applyFont="1" applyBorder="1" applyAlignment="1">
      <alignment horizontal="center" vertical="center" shrinkToFit="1"/>
    </xf>
    <xf numFmtId="0" fontId="25" fillId="0" borderId="75" xfId="0" applyFont="1" applyBorder="1" applyAlignment="1">
      <alignment horizontal="center" vertical="center" shrinkToFit="1"/>
    </xf>
    <xf numFmtId="0" fontId="25" fillId="0" borderId="76" xfId="0" applyFont="1" applyBorder="1" applyAlignment="1">
      <alignment horizontal="center" vertical="center" wrapText="1"/>
    </xf>
    <xf numFmtId="0" fontId="32" fillId="0" borderId="14" xfId="0" applyFont="1" applyFill="1" applyBorder="1" applyAlignment="1">
      <alignment horizontal="center" vertical="center" shrinkToFit="1"/>
    </xf>
    <xf numFmtId="0" fontId="31" fillId="0" borderId="14" xfId="0" applyFont="1" applyFill="1" applyBorder="1" applyAlignment="1">
      <alignment horizontal="center" vertical="center" wrapText="1" shrinkToFit="1"/>
    </xf>
    <xf numFmtId="0" fontId="37" fillId="0" borderId="49" xfId="0" applyFont="1" applyFill="1" applyBorder="1">
      <alignment vertical="center"/>
    </xf>
    <xf numFmtId="0" fontId="37" fillId="0" borderId="52" xfId="0" applyFont="1" applyFill="1" applyBorder="1" applyAlignment="1">
      <alignment horizontal="left" vertical="center"/>
    </xf>
    <xf numFmtId="0" fontId="37" fillId="0" borderId="24" xfId="0" applyFont="1" applyFill="1" applyBorder="1" applyAlignment="1">
      <alignment horizontal="center" vertical="center"/>
    </xf>
    <xf numFmtId="0" fontId="37" fillId="0" borderId="21" xfId="0" applyFont="1" applyFill="1" applyBorder="1" applyAlignment="1">
      <alignment horizontal="center" vertical="center"/>
    </xf>
    <xf numFmtId="0" fontId="37" fillId="0" borderId="44" xfId="0" applyFont="1" applyFill="1" applyBorder="1" applyAlignment="1">
      <alignment horizontal="right"/>
    </xf>
    <xf numFmtId="0" fontId="37" fillId="0" borderId="11" xfId="0" applyFont="1" applyFill="1" applyBorder="1" applyAlignment="1">
      <alignment horizontal="left"/>
    </xf>
    <xf numFmtId="0" fontId="37" fillId="0" borderId="25" xfId="0" applyFont="1" applyFill="1" applyBorder="1" applyAlignment="1">
      <alignment horizontal="center" vertical="center" shrinkToFit="1"/>
    </xf>
    <xf numFmtId="0" fontId="37" fillId="0" borderId="23" xfId="0" applyFont="1" applyFill="1" applyBorder="1" applyAlignment="1">
      <alignment horizontal="center" vertical="center"/>
    </xf>
    <xf numFmtId="0" fontId="37" fillId="0" borderId="44" xfId="0" applyFont="1" applyFill="1" applyBorder="1">
      <alignment vertical="center"/>
    </xf>
    <xf numFmtId="0" fontId="37" fillId="0" borderId="11" xfId="0" applyFont="1" applyFill="1" applyBorder="1" applyAlignment="1">
      <alignment horizontal="left" vertical="center"/>
    </xf>
    <xf numFmtId="0" fontId="37" fillId="0" borderId="25" xfId="0" applyFont="1" applyFill="1" applyBorder="1" applyAlignment="1">
      <alignment horizontal="center" vertical="center"/>
    </xf>
    <xf numFmtId="0" fontId="37" fillId="0" borderId="25" xfId="0" applyFont="1" applyFill="1" applyBorder="1" applyAlignment="1">
      <alignment horizontal="center"/>
    </xf>
    <xf numFmtId="0" fontId="37" fillId="0" borderId="23" xfId="0" applyFont="1" applyFill="1" applyBorder="1" applyAlignment="1">
      <alignment horizontal="center"/>
    </xf>
    <xf numFmtId="0" fontId="38" fillId="0" borderId="24" xfId="0" applyFont="1" applyFill="1" applyBorder="1">
      <alignment vertical="center"/>
    </xf>
    <xf numFmtId="0" fontId="37" fillId="0" borderId="25" xfId="0" applyFont="1" applyFill="1" applyBorder="1" applyAlignment="1">
      <alignment horizontal="left" vertical="center"/>
    </xf>
    <xf numFmtId="0" fontId="38" fillId="0" borderId="25" xfId="0" applyFont="1" applyFill="1" applyBorder="1" applyAlignment="1">
      <alignment horizontal="right"/>
    </xf>
    <xf numFmtId="0" fontId="37" fillId="0" borderId="50" xfId="0" applyFont="1" applyFill="1" applyBorder="1" applyAlignment="1">
      <alignment horizontal="right"/>
    </xf>
    <xf numFmtId="0" fontId="37" fillId="0" borderId="53" xfId="0" applyFont="1" applyFill="1" applyBorder="1" applyAlignment="1">
      <alignment horizontal="left"/>
    </xf>
    <xf numFmtId="0" fontId="37" fillId="0" borderId="27" xfId="0" applyFont="1" applyFill="1" applyBorder="1" applyAlignment="1">
      <alignment horizontal="left"/>
    </xf>
    <xf numFmtId="0" fontId="37" fillId="0" borderId="28" xfId="0" applyFont="1" applyFill="1" applyBorder="1" applyAlignment="1">
      <alignment horizontal="center"/>
    </xf>
    <xf numFmtId="0" fontId="32" fillId="0" borderId="31" xfId="0" applyFont="1" applyFill="1" applyBorder="1" applyAlignment="1">
      <alignment horizontal="left" vertical="center" shrinkToFit="1"/>
    </xf>
    <xf numFmtId="0" fontId="32" fillId="0" borderId="33" xfId="0" applyFont="1" applyFill="1" applyBorder="1" applyAlignment="1">
      <alignment horizontal="left" vertical="center" shrinkToFit="1"/>
    </xf>
    <xf numFmtId="0" fontId="32" fillId="24" borderId="14" xfId="0" quotePrefix="1" applyFont="1" applyFill="1" applyBorder="1" applyAlignment="1">
      <alignment horizontal="center" vertical="center" shrinkToFit="1"/>
    </xf>
    <xf numFmtId="0" fontId="32" fillId="0" borderId="55" xfId="0" applyFont="1" applyFill="1" applyBorder="1" applyAlignment="1">
      <alignment horizontal="left" vertical="center" shrinkToFit="1"/>
    </xf>
    <xf numFmtId="0" fontId="32" fillId="0" borderId="55" xfId="0" applyFont="1" applyBorder="1" applyAlignment="1">
      <alignment horizontal="left" vertical="center" shrinkToFit="1"/>
    </xf>
    <xf numFmtId="0" fontId="32" fillId="0" borderId="25" xfId="0" applyFont="1" applyBorder="1" applyAlignment="1">
      <alignment horizontal="left" vertical="center" shrinkToFit="1"/>
    </xf>
    <xf numFmtId="0" fontId="32" fillId="0" borderId="77" xfId="0" applyFont="1" applyBorder="1" applyAlignment="1">
      <alignment horizontal="left" vertical="center" shrinkToFit="1"/>
    </xf>
    <xf numFmtId="0" fontId="32" fillId="0" borderId="12" xfId="0" applyFont="1" applyFill="1" applyBorder="1" applyAlignment="1">
      <alignment vertical="center" textRotation="180" shrinkToFit="1"/>
    </xf>
    <xf numFmtId="0" fontId="38" fillId="0" borderId="12" xfId="0" applyFont="1" applyBorder="1" applyAlignment="1">
      <alignment vertical="center" shrinkToFit="1"/>
    </xf>
    <xf numFmtId="0" fontId="38" fillId="0" borderId="77" xfId="0" applyFont="1" applyBorder="1" applyAlignment="1">
      <alignment vertical="center" shrinkToFit="1"/>
    </xf>
    <xf numFmtId="0" fontId="0" fillId="0" borderId="0" xfId="0" applyFont="1">
      <alignment vertical="center"/>
    </xf>
    <xf numFmtId="0" fontId="48" fillId="0" borderId="12" xfId="0" applyFont="1" applyFill="1" applyBorder="1" applyAlignment="1">
      <alignment horizontal="center" vertical="center" shrinkToFit="1"/>
    </xf>
    <xf numFmtId="0" fontId="48" fillId="0" borderId="58" xfId="0" applyFont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center" vertical="center" shrinkToFit="1"/>
    </xf>
    <xf numFmtId="0" fontId="51" fillId="0" borderId="38" xfId="0" applyFont="1" applyBorder="1" applyAlignment="1">
      <alignment horizontal="center" vertical="center" shrinkToFit="1"/>
    </xf>
    <xf numFmtId="0" fontId="50" fillId="0" borderId="74" xfId="0" applyFont="1" applyBorder="1" applyAlignment="1">
      <alignment horizontal="center" vertical="center" shrinkToFit="1"/>
    </xf>
    <xf numFmtId="0" fontId="50" fillId="0" borderId="62" xfId="0" applyFont="1" applyBorder="1" applyAlignment="1">
      <alignment horizontal="center" vertical="center" shrinkToFit="1"/>
    </xf>
    <xf numFmtId="0" fontId="47" fillId="0" borderId="59" xfId="0" applyFont="1" applyBorder="1" applyAlignment="1">
      <alignment horizontal="center" vertical="center" shrinkToFit="1"/>
    </xf>
    <xf numFmtId="0" fontId="49" fillId="0" borderId="38" xfId="0" applyFont="1" applyBorder="1" applyAlignment="1">
      <alignment horizontal="center" vertical="center"/>
    </xf>
    <xf numFmtId="0" fontId="32" fillId="0" borderId="12" xfId="0" applyFont="1" applyBorder="1" applyAlignment="1">
      <alignment horizontal="left" vertical="center" shrinkToFit="1"/>
    </xf>
    <xf numFmtId="0" fontId="38" fillId="0" borderId="12" xfId="0" applyFont="1" applyBorder="1">
      <alignment vertical="center"/>
    </xf>
    <xf numFmtId="0" fontId="25" fillId="0" borderId="40" xfId="0" applyFont="1" applyBorder="1" applyAlignment="1">
      <alignment horizontal="center" vertical="center" shrinkToFit="1"/>
    </xf>
    <xf numFmtId="0" fontId="25" fillId="0" borderId="47" xfId="0" applyFont="1" applyBorder="1" applyAlignment="1">
      <alignment horizontal="center" vertical="center" wrapText="1"/>
    </xf>
    <xf numFmtId="0" fontId="46" fillId="0" borderId="38" xfId="0" applyFont="1" applyBorder="1" applyAlignment="1">
      <alignment horizontal="center" vertical="center" shrinkToFit="1"/>
    </xf>
    <xf numFmtId="0" fontId="25" fillId="0" borderId="75" xfId="0" applyFont="1" applyBorder="1" applyAlignment="1">
      <alignment horizontal="center" vertical="center" wrapText="1"/>
    </xf>
    <xf numFmtId="0" fontId="44" fillId="0" borderId="0" xfId="0" applyFont="1" applyBorder="1" applyAlignment="1">
      <alignment horizontal="center" vertical="center"/>
    </xf>
    <xf numFmtId="0" fontId="43" fillId="0" borderId="0" xfId="0" applyFont="1" applyBorder="1" applyAlignment="1">
      <alignment horizontal="center" vertical="center"/>
    </xf>
    <xf numFmtId="0" fontId="41" fillId="0" borderId="0" xfId="0" applyFont="1" applyBorder="1" applyAlignment="1">
      <alignment horizontal="left" vertical="center"/>
    </xf>
    <xf numFmtId="0" fontId="31" fillId="0" borderId="14" xfId="0" applyFont="1" applyBorder="1" applyAlignment="1">
      <alignment horizontal="center" vertical="center" textRotation="180" shrinkToFit="1"/>
    </xf>
    <xf numFmtId="0" fontId="34" fillId="0" borderId="0" xfId="0" applyFont="1" applyBorder="1" applyAlignment="1">
      <alignment horizontal="center" shrinkToFit="1"/>
    </xf>
    <xf numFmtId="0" fontId="30" fillId="0" borderId="0" xfId="0" applyFont="1" applyBorder="1" applyAlignment="1">
      <alignment horizontal="left" shrinkToFit="1"/>
    </xf>
    <xf numFmtId="0" fontId="32" fillId="0" borderId="0" xfId="0" applyFont="1" applyBorder="1" applyAlignment="1">
      <alignment horizontal="left" shrinkToFit="1"/>
    </xf>
    <xf numFmtId="0" fontId="32" fillId="0" borderId="54" xfId="0" applyFont="1" applyFill="1" applyBorder="1" applyAlignment="1">
      <alignment horizontal="center" vertical="center" wrapText="1" shrinkToFit="1"/>
    </xf>
    <xf numFmtId="0" fontId="32" fillId="0" borderId="55" xfId="0" applyFont="1" applyFill="1" applyBorder="1" applyAlignment="1">
      <alignment horizontal="center" vertical="center" wrapText="1" shrinkToFit="1"/>
    </xf>
    <xf numFmtId="0" fontId="32" fillId="0" borderId="56" xfId="0" applyFont="1" applyFill="1" applyBorder="1" applyAlignment="1">
      <alignment horizontal="center" vertical="center" wrapText="1" shrinkToFit="1"/>
    </xf>
    <xf numFmtId="0" fontId="37" fillId="0" borderId="22" xfId="0" applyFont="1" applyBorder="1" applyAlignment="1">
      <alignment horizontal="center" vertical="center" textRotation="255" shrinkToFit="1"/>
    </xf>
    <xf numFmtId="0" fontId="32" fillId="0" borderId="31" xfId="0" applyFont="1" applyFill="1" applyBorder="1" applyAlignment="1">
      <alignment horizontal="center" vertical="center" wrapText="1" shrinkToFit="1"/>
    </xf>
    <xf numFmtId="0" fontId="32" fillId="0" borderId="15" xfId="0" applyFont="1" applyFill="1" applyBorder="1" applyAlignment="1">
      <alignment horizontal="center" vertical="center" wrapText="1" shrinkToFit="1"/>
    </xf>
    <xf numFmtId="0" fontId="32" fillId="0" borderId="16" xfId="0" applyFont="1" applyFill="1" applyBorder="1" applyAlignment="1">
      <alignment horizontal="center" vertical="center" wrapText="1" shrinkToFit="1"/>
    </xf>
    <xf numFmtId="0" fontId="37" fillId="0" borderId="22" xfId="0" applyFont="1" applyFill="1" applyBorder="1" applyAlignment="1">
      <alignment horizontal="center" vertical="center" textRotation="255" shrinkToFit="1"/>
    </xf>
    <xf numFmtId="0" fontId="31" fillId="0" borderId="51" xfId="0" applyFont="1" applyBorder="1" applyAlignment="1">
      <alignment horizontal="right" vertical="top"/>
    </xf>
    <xf numFmtId="0" fontId="37" fillId="0" borderId="0" xfId="0" applyFont="1" applyBorder="1" applyAlignment="1">
      <alignment horizontal="left" vertical="center"/>
    </xf>
    <xf numFmtId="0" fontId="38" fillId="0" borderId="0" xfId="0" applyFont="1" applyBorder="1" applyAlignment="1">
      <alignment horizontal="left" vertical="center"/>
    </xf>
    <xf numFmtId="0" fontId="31" fillId="0" borderId="14" xfId="0" applyFont="1" applyFill="1" applyBorder="1" applyAlignment="1">
      <alignment horizontal="center" vertical="center" textRotation="180" shrinkToFit="1"/>
    </xf>
  </cellXfs>
  <cellStyles count="42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中等" xfId="19" builtinId="28" customBuiltin="1"/>
    <cellStyle name="合計" xfId="20" builtinId="25" customBuiltin="1"/>
    <cellStyle name="好" xfId="21" builtinId="26" customBuiltin="1"/>
    <cellStyle name="計算方式" xfId="22" builtinId="22" customBuiltin="1"/>
    <cellStyle name="連結的儲存格" xfId="23" builtinId="24" customBuiltin="1"/>
    <cellStyle name="備註" xfId="24" builtinId="10" customBuiltin="1"/>
    <cellStyle name="說明文字" xfId="25" builtinId="53" customBuiltin="1"/>
    <cellStyle name="輔色1" xfId="26" builtinId="29" customBuiltin="1"/>
    <cellStyle name="輔色2" xfId="27" builtinId="33" customBuiltin="1"/>
    <cellStyle name="輔色3" xfId="28" builtinId="37" customBuiltin="1"/>
    <cellStyle name="輔色4" xfId="29" builtinId="41" customBuiltin="1"/>
    <cellStyle name="輔色5" xfId="30" builtinId="45" customBuiltin="1"/>
    <cellStyle name="輔色6" xfId="31" builtinId="49" customBuiltin="1"/>
    <cellStyle name="標題" xfId="32" builtinId="15" customBuiltin="1"/>
    <cellStyle name="標題 1" xfId="33" builtinId="16" customBuiltin="1"/>
    <cellStyle name="標題 2" xfId="34" builtinId="17" customBuiltin="1"/>
    <cellStyle name="標題 3" xfId="35" builtinId="18" customBuiltin="1"/>
    <cellStyle name="標題 4" xfId="36" builtinId="19" customBuiltin="1"/>
    <cellStyle name="輸入" xfId="37" builtinId="20" customBuiltin="1"/>
    <cellStyle name="輸出" xfId="38" builtinId="21" customBuiltin="1"/>
    <cellStyle name="檢查儲存格" xfId="39" builtinId="23" customBuiltin="1"/>
    <cellStyle name="壞" xfId="40" builtinId="27" customBuiltin="1"/>
    <cellStyle name="警告文字" xfId="41" builtinId="11" customBuiltin="1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209550</xdr:colOff>
      <xdr:row>1</xdr:row>
      <xdr:rowOff>390525</xdr:rowOff>
    </xdr:from>
    <xdr:to>
      <xdr:col>6</xdr:col>
      <xdr:colOff>0</xdr:colOff>
      <xdr:row>2</xdr:row>
      <xdr:rowOff>0</xdr:rowOff>
    </xdr:to>
    <xdr:grpSp>
      <xdr:nvGrpSpPr>
        <xdr:cNvPr id="1642" name="Group 1"/>
        <xdr:cNvGrpSpPr>
          <a:grpSpLocks/>
        </xdr:cNvGrpSpPr>
      </xdr:nvGrpSpPr>
      <xdr:grpSpPr bwMode="auto">
        <a:xfrm>
          <a:off x="12372975" y="609600"/>
          <a:ext cx="0" cy="0"/>
          <a:chOff x="0" y="62"/>
          <a:chExt cx="279" cy="60"/>
        </a:xfrm>
      </xdr:grpSpPr>
      <xdr:sp macro="" textlink="">
        <xdr:nvSpPr>
          <xdr:cNvPr id="2050" name="Text Box 2"/>
          <xdr:cNvSpPr txBox="1">
            <a:spLocks noChangeArrowheads="1"/>
          </xdr:cNvSpPr>
        </xdr:nvSpPr>
        <xdr:spPr bwMode="auto">
          <a:xfrm>
            <a:off x="12372975" y="609600"/>
            <a:ext cx="0" cy="0"/>
          </a:xfrm>
          <a:prstGeom prst="rect">
            <a:avLst/>
          </a:prstGeom>
          <a:solidFill>
            <a:srgbClr val="FFFFFF"/>
          </a:solidFill>
          <a:ln w="9525">
            <a:solidFill>
              <a:srgbClr val="FFFFFF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zh-TW" altLang="en-US" sz="2000" b="1" i="0" u="none" strike="noStrike" baseline="0">
                <a:solidFill>
                  <a:srgbClr val="993366"/>
                </a:solidFill>
                <a:latin typeface="標楷體"/>
                <a:ea typeface="標楷體"/>
              </a:rPr>
              <a:t>大同餐盒有限公司</a:t>
            </a:r>
            <a:r>
              <a:rPr lang="zh-TW" altLang="en-US" sz="20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  <xdr:pic>
        <xdr:nvPicPr>
          <xdr:cNvPr id="1653" name="Picture 3" descr="優質飲食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71"/>
            <a:ext cx="52" cy="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3</xdr:col>
      <xdr:colOff>133350</xdr:colOff>
      <xdr:row>0</xdr:row>
      <xdr:rowOff>104775</xdr:rowOff>
    </xdr:from>
    <xdr:to>
      <xdr:col>4</xdr:col>
      <xdr:colOff>542925</xdr:colOff>
      <xdr:row>1</xdr:row>
      <xdr:rowOff>247650</xdr:rowOff>
    </xdr:to>
    <xdr:sp macro="" textlink="">
      <xdr:nvSpPr>
        <xdr:cNvPr id="5" name="WordArt 16"/>
        <xdr:cNvSpPr>
          <a:spLocks noChangeArrowheads="1" noChangeShapeType="1" noTextEdit="1"/>
        </xdr:cNvSpPr>
      </xdr:nvSpPr>
      <xdr:spPr bwMode="auto">
        <a:xfrm>
          <a:off x="7572375" y="104775"/>
          <a:ext cx="2905125" cy="409575"/>
        </a:xfrm>
        <a:prstGeom prst="rect">
          <a:avLst/>
        </a:prstGeom>
        <a:extLst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TW" altLang="en-US" sz="3600" kern="10" spc="0">
              <a:ln>
                <a:noFill/>
              </a:ln>
              <a:solidFill>
                <a:srgbClr val="80008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華康少女文字W5(P)"/>
              <a:ea typeface="華康少女文字W5(P)"/>
            </a:rPr>
            <a:t>永靖國小</a:t>
          </a:r>
        </a:p>
      </xdr:txBody>
    </xdr:sp>
    <xdr:clientData/>
  </xdr:twoCellAnchor>
  <xdr:twoCellAnchor>
    <xdr:from>
      <xdr:col>0</xdr:col>
      <xdr:colOff>1314451</xdr:colOff>
      <xdr:row>0</xdr:row>
      <xdr:rowOff>57151</xdr:rowOff>
    </xdr:from>
    <xdr:to>
      <xdr:col>1</xdr:col>
      <xdr:colOff>600076</xdr:colOff>
      <xdr:row>1</xdr:row>
      <xdr:rowOff>285750</xdr:rowOff>
    </xdr:to>
    <xdr:sp macro="" textlink="">
      <xdr:nvSpPr>
        <xdr:cNvPr id="6" name="WordArt 17"/>
        <xdr:cNvSpPr>
          <a:spLocks noChangeArrowheads="1" noChangeShapeType="1" noTextEdit="1"/>
        </xdr:cNvSpPr>
      </xdr:nvSpPr>
      <xdr:spPr bwMode="auto">
        <a:xfrm>
          <a:off x="1314451" y="57151"/>
          <a:ext cx="1619250" cy="495299"/>
        </a:xfrm>
        <a:prstGeom prst="rect">
          <a:avLst/>
        </a:prstGeom>
        <a:extLst/>
      </xdr:spPr>
      <xdr:txBody>
        <a:bodyPr wrap="none" fromWordArt="1">
          <a:prstTxWarp prst="textPlain">
            <a:avLst>
              <a:gd name="adj" fmla="val 52777"/>
            </a:avLst>
          </a:prstTxWarp>
        </a:bodyPr>
        <a:lstStyle/>
        <a:p>
          <a:pPr algn="ctr" rtl="0">
            <a:buNone/>
          </a:pPr>
          <a:r>
            <a:rPr lang="zh-TW" altLang="en-US" sz="3600" kern="10" spc="0">
              <a:ln>
                <a:noFill/>
              </a:ln>
              <a:solidFill>
                <a:srgbClr val="FF66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華康海報體W9(P)"/>
              <a:ea typeface="華康海報體W9(P)"/>
            </a:rPr>
            <a:t>承富</a:t>
          </a:r>
        </a:p>
      </xdr:txBody>
    </xdr:sp>
    <xdr:clientData/>
  </xdr:twoCellAnchor>
  <xdr:twoCellAnchor>
    <xdr:from>
      <xdr:col>4</xdr:col>
      <xdr:colOff>962025</xdr:colOff>
      <xdr:row>0</xdr:row>
      <xdr:rowOff>114300</xdr:rowOff>
    </xdr:from>
    <xdr:to>
      <xdr:col>4</xdr:col>
      <xdr:colOff>2333624</xdr:colOff>
      <xdr:row>1</xdr:row>
      <xdr:rowOff>298860</xdr:rowOff>
    </xdr:to>
    <xdr:sp macro="" textlink="">
      <xdr:nvSpPr>
        <xdr:cNvPr id="7" name="WordArt 2433"/>
        <xdr:cNvSpPr>
          <a:spLocks noChangeArrowheads="1" noChangeShapeType="1" noTextEdit="1"/>
        </xdr:cNvSpPr>
      </xdr:nvSpPr>
      <xdr:spPr bwMode="auto">
        <a:xfrm>
          <a:off x="10896600" y="114300"/>
          <a:ext cx="1371599" cy="451260"/>
        </a:xfrm>
        <a:prstGeom prst="rect">
          <a:avLst/>
        </a:prstGeom>
        <a:ln w="9525">
          <a:noFill/>
          <a:round/>
          <a:headEnd/>
          <a:tailEnd/>
        </a:ln>
        <a:extLst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zh-TW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9</a:t>
          </a:r>
          <a:r>
            <a:rPr lang="zh-TW" altLang="en-US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月菜單</a:t>
          </a:r>
        </a:p>
      </xdr:txBody>
    </xdr:sp>
    <xdr:clientData/>
  </xdr:twoCellAnchor>
  <xdr:twoCellAnchor editAs="oneCell">
    <xdr:from>
      <xdr:col>3</xdr:col>
      <xdr:colOff>1257300</xdr:colOff>
      <xdr:row>30</xdr:row>
      <xdr:rowOff>200025</xdr:rowOff>
    </xdr:from>
    <xdr:to>
      <xdr:col>3</xdr:col>
      <xdr:colOff>2466975</xdr:colOff>
      <xdr:row>36</xdr:row>
      <xdr:rowOff>142875</xdr:rowOff>
    </xdr:to>
    <xdr:pic>
      <xdr:nvPicPr>
        <xdr:cNvPr id="1646" name="圖片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7219950"/>
          <a:ext cx="1209675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30</xdr:row>
      <xdr:rowOff>114300</xdr:rowOff>
    </xdr:from>
    <xdr:to>
      <xdr:col>3</xdr:col>
      <xdr:colOff>1152525</xdr:colOff>
      <xdr:row>36</xdr:row>
      <xdr:rowOff>180975</xdr:rowOff>
    </xdr:to>
    <xdr:pic>
      <xdr:nvPicPr>
        <xdr:cNvPr id="1647" name="圖片 8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5225" y="7134225"/>
          <a:ext cx="1076325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35</xdr:row>
      <xdr:rowOff>133350</xdr:rowOff>
    </xdr:from>
    <xdr:to>
      <xdr:col>4</xdr:col>
      <xdr:colOff>1028700</xdr:colOff>
      <xdr:row>36</xdr:row>
      <xdr:rowOff>142875</xdr:rowOff>
    </xdr:to>
    <xdr:pic>
      <xdr:nvPicPr>
        <xdr:cNvPr id="1648" name="圖片 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" t="17162" r="6895" b="14191"/>
        <a:stretch>
          <a:fillRect/>
        </a:stretch>
      </xdr:blipFill>
      <xdr:spPr bwMode="auto">
        <a:xfrm>
          <a:off x="9953625" y="8305800"/>
          <a:ext cx="10096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34</xdr:row>
      <xdr:rowOff>28575</xdr:rowOff>
    </xdr:from>
    <xdr:to>
      <xdr:col>4</xdr:col>
      <xdr:colOff>1028700</xdr:colOff>
      <xdr:row>35</xdr:row>
      <xdr:rowOff>85725</xdr:rowOff>
    </xdr:to>
    <xdr:pic>
      <xdr:nvPicPr>
        <xdr:cNvPr id="1649" name="Picture 15" descr="20130828174912904_000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423" t="10095" r="64268" b="86816"/>
        <a:stretch>
          <a:fillRect/>
        </a:stretch>
      </xdr:blipFill>
      <xdr:spPr bwMode="auto">
        <a:xfrm>
          <a:off x="10029825" y="7972425"/>
          <a:ext cx="9334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1390650</xdr:colOff>
      <xdr:row>33</xdr:row>
      <xdr:rowOff>104775</xdr:rowOff>
    </xdr:from>
    <xdr:to>
      <xdr:col>4</xdr:col>
      <xdr:colOff>2276475</xdr:colOff>
      <xdr:row>36</xdr:row>
      <xdr:rowOff>152400</xdr:rowOff>
    </xdr:to>
    <xdr:pic>
      <xdr:nvPicPr>
        <xdr:cNvPr id="1650" name="Picture 14" descr="clip_image002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59" b="7985"/>
        <a:stretch>
          <a:fillRect/>
        </a:stretch>
      </xdr:blipFill>
      <xdr:spPr bwMode="auto">
        <a:xfrm>
          <a:off x="11325225" y="7820025"/>
          <a:ext cx="8858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32</xdr:row>
      <xdr:rowOff>38100</xdr:rowOff>
    </xdr:from>
    <xdr:to>
      <xdr:col>0</xdr:col>
      <xdr:colOff>2324100</xdr:colOff>
      <xdr:row>36</xdr:row>
      <xdr:rowOff>209550</xdr:rowOff>
    </xdr:to>
    <xdr:pic>
      <xdr:nvPicPr>
        <xdr:cNvPr id="1651" name="圖片 12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524750"/>
          <a:ext cx="22860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234;&#20329;&#26481;&#35199;/YU/&#29256;&#20027;.&#22283;&#20013;.&#22283;&#23567;/&#22283;&#23567;/&#24503;&#33288;/104&#24180;9&#26376;&#24503;&#33288;&#22283;&#23567;(&#25215;&#23500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4年9月菜單"/>
      <sheetName val="第一週明細)"/>
      <sheetName val="第二週"/>
      <sheetName val="第三週 "/>
      <sheetName val="第四週 "/>
      <sheetName val="第五週  "/>
    </sheetNames>
    <sheetDataSet>
      <sheetData sheetId="0">
        <row r="9">
          <cell r="E9" t="str">
            <v>竹筍湯</v>
          </cell>
        </row>
        <row r="23">
          <cell r="E23" t="str">
            <v>竹筍湯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F38"/>
  <sheetViews>
    <sheetView tabSelected="1" workbookViewId="0">
      <selection activeCell="B13" sqref="B13"/>
    </sheetView>
  </sheetViews>
  <sheetFormatPr defaultRowHeight="16.5"/>
  <cols>
    <col min="1" max="1" width="30.625" style="17" customWidth="1"/>
    <col min="2" max="2" width="34.125" style="17" customWidth="1"/>
    <col min="3" max="3" width="32.875" style="17" customWidth="1"/>
    <col min="4" max="4" width="32.75" style="17" customWidth="1"/>
    <col min="5" max="5" width="32" style="17" customWidth="1"/>
    <col min="6" max="6" width="18.875" style="17" hidden="1" customWidth="1"/>
    <col min="7" max="16384" width="9" style="17"/>
  </cols>
  <sheetData>
    <row r="1" spans="1:6" ht="21" customHeight="1">
      <c r="A1" s="237"/>
      <c r="B1" s="237"/>
      <c r="C1" s="237"/>
      <c r="D1" s="237"/>
      <c r="E1" s="1"/>
      <c r="F1" s="2"/>
    </row>
    <row r="2" spans="1:6" ht="27" customHeight="1" thickBot="1">
      <c r="A2" s="235"/>
      <c r="B2" s="236"/>
      <c r="C2" s="236"/>
      <c r="D2" s="236"/>
      <c r="E2" s="236"/>
      <c r="F2" s="2"/>
    </row>
    <row r="3" spans="1:6" s="3" customFormat="1" ht="18.75" customHeight="1">
      <c r="A3" s="159" t="s">
        <v>72</v>
      </c>
      <c r="B3" s="160" t="s">
        <v>73</v>
      </c>
      <c r="C3" s="161" t="s">
        <v>74</v>
      </c>
      <c r="D3" s="160" t="s">
        <v>75</v>
      </c>
      <c r="E3" s="162" t="s">
        <v>76</v>
      </c>
      <c r="F3" s="2"/>
    </row>
    <row r="4" spans="1:6" s="3" customFormat="1" ht="18" customHeight="1">
      <c r="A4" s="177" t="s">
        <v>47</v>
      </c>
      <c r="B4" s="178" t="s">
        <v>48</v>
      </c>
      <c r="C4" s="179" t="s">
        <v>50</v>
      </c>
      <c r="D4" s="180" t="s">
        <v>49</v>
      </c>
      <c r="E4" s="226" t="s">
        <v>243</v>
      </c>
      <c r="F4" s="2"/>
    </row>
    <row r="5" spans="1:6" s="4" customFormat="1" ht="18" customHeight="1">
      <c r="A5" s="150" t="s">
        <v>297</v>
      </c>
      <c r="B5" s="181" t="s">
        <v>77</v>
      </c>
      <c r="C5" s="151" t="s">
        <v>343</v>
      </c>
      <c r="D5" s="158" t="s">
        <v>242</v>
      </c>
      <c r="E5" s="153" t="s">
        <v>244</v>
      </c>
      <c r="F5" s="2"/>
    </row>
    <row r="6" spans="1:6" s="3" customFormat="1" ht="18" customHeight="1">
      <c r="A6" s="114" t="s">
        <v>51</v>
      </c>
      <c r="B6" s="119" t="s">
        <v>78</v>
      </c>
      <c r="C6" s="5" t="s">
        <v>79</v>
      </c>
      <c r="D6" s="144" t="s">
        <v>81</v>
      </c>
      <c r="E6" s="228" t="s">
        <v>268</v>
      </c>
      <c r="F6" s="2"/>
    </row>
    <row r="7" spans="1:6" s="3" customFormat="1" ht="18" customHeight="1">
      <c r="A7" s="115" t="s">
        <v>52</v>
      </c>
      <c r="B7" s="142" t="s">
        <v>298</v>
      </c>
      <c r="C7" s="221" t="s">
        <v>241</v>
      </c>
      <c r="D7" s="121" t="s">
        <v>82</v>
      </c>
      <c r="E7" s="107" t="s">
        <v>336</v>
      </c>
      <c r="F7" s="2"/>
    </row>
    <row r="8" spans="1:6" s="3" customFormat="1" ht="18" customHeight="1">
      <c r="A8" s="234" t="s">
        <v>334</v>
      </c>
      <c r="B8" s="9" t="s">
        <v>312</v>
      </c>
      <c r="C8" s="9" t="s">
        <v>313</v>
      </c>
      <c r="D8" s="121" t="s">
        <v>134</v>
      </c>
      <c r="E8" s="108" t="s">
        <v>314</v>
      </c>
      <c r="F8" s="2"/>
    </row>
    <row r="9" spans="1:6" s="3" customFormat="1" ht="18" customHeight="1" thickBot="1">
      <c r="A9" s="117" t="s">
        <v>53</v>
      </c>
      <c r="B9" s="143" t="s">
        <v>95</v>
      </c>
      <c r="C9" s="122" t="s">
        <v>80</v>
      </c>
      <c r="D9" s="120" t="s">
        <v>83</v>
      </c>
      <c r="E9" s="231" t="s">
        <v>316</v>
      </c>
      <c r="F9" s="2"/>
    </row>
    <row r="10" spans="1:6" s="3" customFormat="1" ht="18" customHeight="1">
      <c r="A10" s="159" t="s">
        <v>54</v>
      </c>
      <c r="B10" s="165" t="s">
        <v>55</v>
      </c>
      <c r="C10" s="166" t="s">
        <v>56</v>
      </c>
      <c r="D10" s="165" t="s">
        <v>57</v>
      </c>
      <c r="E10" s="167" t="s">
        <v>58</v>
      </c>
      <c r="F10" s="2"/>
    </row>
    <row r="11" spans="1:6" s="3" customFormat="1" ht="18" customHeight="1">
      <c r="A11" s="177" t="s">
        <v>48</v>
      </c>
      <c r="B11" s="180" t="s">
        <v>49</v>
      </c>
      <c r="C11" s="179" t="s">
        <v>50</v>
      </c>
      <c r="D11" s="178" t="s">
        <v>246</v>
      </c>
      <c r="E11" s="226" t="s">
        <v>248</v>
      </c>
      <c r="F11" s="100"/>
    </row>
    <row r="12" spans="1:6" s="4" customFormat="1" ht="18" customHeight="1">
      <c r="A12" s="150" t="s">
        <v>299</v>
      </c>
      <c r="B12" s="151" t="s">
        <v>344</v>
      </c>
      <c r="C12" s="152" t="s">
        <v>89</v>
      </c>
      <c r="D12" s="151" t="s">
        <v>92</v>
      </c>
      <c r="E12" s="153" t="s">
        <v>249</v>
      </c>
      <c r="F12" s="100"/>
    </row>
    <row r="13" spans="1:6" s="3" customFormat="1" ht="18" customHeight="1">
      <c r="A13" s="114" t="s">
        <v>84</v>
      </c>
      <c r="B13" s="10" t="s">
        <v>87</v>
      </c>
      <c r="C13" s="222" t="s">
        <v>245</v>
      </c>
      <c r="D13" s="182" t="s">
        <v>97</v>
      </c>
      <c r="E13" s="233" t="s">
        <v>322</v>
      </c>
      <c r="F13" s="101"/>
    </row>
    <row r="14" spans="1:6" s="3" customFormat="1" ht="18" customHeight="1">
      <c r="A14" s="115" t="s">
        <v>85</v>
      </c>
      <c r="B14" s="142" t="s">
        <v>300</v>
      </c>
      <c r="C14" s="118" t="s">
        <v>90</v>
      </c>
      <c r="D14" s="9" t="s">
        <v>247</v>
      </c>
      <c r="E14" s="109" t="s">
        <v>94</v>
      </c>
      <c r="F14" s="102"/>
    </row>
    <row r="15" spans="1:6" s="3" customFormat="1" ht="18" customHeight="1">
      <c r="A15" s="234" t="s">
        <v>313</v>
      </c>
      <c r="B15" s="9" t="s">
        <v>334</v>
      </c>
      <c r="C15" s="9" t="s">
        <v>312</v>
      </c>
      <c r="D15" s="9" t="s">
        <v>314</v>
      </c>
      <c r="E15" s="110" t="s">
        <v>134</v>
      </c>
      <c r="F15" s="1"/>
    </row>
    <row r="16" spans="1:6" s="3" customFormat="1" ht="18" customHeight="1" thickBot="1">
      <c r="A16" s="117" t="s">
        <v>86</v>
      </c>
      <c r="B16" s="111" t="s">
        <v>88</v>
      </c>
      <c r="C16" s="122" t="s">
        <v>91</v>
      </c>
      <c r="D16" s="143" t="s">
        <v>222</v>
      </c>
      <c r="E16" s="125" t="s">
        <v>95</v>
      </c>
      <c r="F16" s="2"/>
    </row>
    <row r="17" spans="1:6" s="3" customFormat="1" ht="17.25" customHeight="1">
      <c r="A17" s="159" t="s">
        <v>59</v>
      </c>
      <c r="B17" s="165" t="s">
        <v>60</v>
      </c>
      <c r="C17" s="166" t="s">
        <v>61</v>
      </c>
      <c r="D17" s="165" t="s">
        <v>62</v>
      </c>
      <c r="E17" s="167" t="s">
        <v>63</v>
      </c>
      <c r="F17" s="2"/>
    </row>
    <row r="18" spans="1:6" s="3" customFormat="1" ht="18" customHeight="1">
      <c r="A18" s="183" t="s">
        <v>49</v>
      </c>
      <c r="B18" s="178" t="s">
        <v>47</v>
      </c>
      <c r="C18" s="179" t="s">
        <v>50</v>
      </c>
      <c r="D18" s="178" t="s">
        <v>48</v>
      </c>
      <c r="E18" s="226" t="s">
        <v>254</v>
      </c>
      <c r="F18" s="100"/>
    </row>
    <row r="19" spans="1:6" s="4" customFormat="1" ht="18" customHeight="1">
      <c r="A19" s="157" t="s">
        <v>96</v>
      </c>
      <c r="B19" s="151" t="s">
        <v>250</v>
      </c>
      <c r="C19" s="152" t="s">
        <v>345</v>
      </c>
      <c r="D19" s="151" t="s">
        <v>102</v>
      </c>
      <c r="E19" s="153" t="s">
        <v>255</v>
      </c>
      <c r="F19" s="100"/>
    </row>
    <row r="20" spans="1:6" s="3" customFormat="1" ht="18" customHeight="1">
      <c r="A20" s="114" t="s">
        <v>97</v>
      </c>
      <c r="B20" s="142" t="s">
        <v>251</v>
      </c>
      <c r="C20" s="148" t="s">
        <v>100</v>
      </c>
      <c r="D20" s="146" t="s">
        <v>253</v>
      </c>
      <c r="E20" s="224" t="s">
        <v>326</v>
      </c>
      <c r="F20" s="101"/>
    </row>
    <row r="21" spans="1:6" s="3" customFormat="1" ht="18" customHeight="1">
      <c r="A21" s="115" t="s">
        <v>98</v>
      </c>
      <c r="B21" s="142" t="s">
        <v>99</v>
      </c>
      <c r="C21" s="223" t="s">
        <v>252</v>
      </c>
      <c r="D21" s="142" t="s">
        <v>327</v>
      </c>
      <c r="E21" s="109" t="s">
        <v>292</v>
      </c>
      <c r="F21" s="102"/>
    </row>
    <row r="22" spans="1:6" s="3" customFormat="1" ht="18" customHeight="1">
      <c r="A22" s="116" t="s">
        <v>315</v>
      </c>
      <c r="B22" s="9" t="s">
        <v>334</v>
      </c>
      <c r="C22" s="9" t="s">
        <v>313</v>
      </c>
      <c r="D22" s="9" t="s">
        <v>314</v>
      </c>
      <c r="E22" s="110" t="s">
        <v>312</v>
      </c>
      <c r="F22" s="1"/>
    </row>
    <row r="23" spans="1:6" s="3" customFormat="1" ht="18" customHeight="1" thickBot="1">
      <c r="A23" s="117" t="s">
        <v>337</v>
      </c>
      <c r="B23" s="143" t="s">
        <v>93</v>
      </c>
      <c r="C23" s="122" t="s">
        <v>101</v>
      </c>
      <c r="D23" s="143" t="s">
        <v>88</v>
      </c>
      <c r="E23" s="232" t="s">
        <v>316</v>
      </c>
      <c r="F23" s="2"/>
    </row>
    <row r="24" spans="1:6" s="3" customFormat="1" ht="18.75" customHeight="1">
      <c r="A24" s="176" t="s">
        <v>64</v>
      </c>
      <c r="B24" s="168" t="s">
        <v>65</v>
      </c>
      <c r="C24" s="166" t="s">
        <v>66</v>
      </c>
      <c r="D24" s="165" t="s">
        <v>67</v>
      </c>
      <c r="E24" s="167" t="s">
        <v>68</v>
      </c>
      <c r="F24" s="103"/>
    </row>
    <row r="25" spans="1:6" s="3" customFormat="1" ht="18" customHeight="1">
      <c r="A25" s="184" t="s">
        <v>50</v>
      </c>
      <c r="B25" s="178" t="s">
        <v>48</v>
      </c>
      <c r="C25" s="179" t="s">
        <v>50</v>
      </c>
      <c r="D25" s="180" t="s">
        <v>49</v>
      </c>
      <c r="E25" s="225" t="s">
        <v>259</v>
      </c>
      <c r="F25" s="104"/>
    </row>
    <row r="26" spans="1:6" s="4" customFormat="1" ht="18" customHeight="1">
      <c r="A26" s="185" t="s">
        <v>293</v>
      </c>
      <c r="B26" s="158" t="s">
        <v>256</v>
      </c>
      <c r="C26" s="152" t="s">
        <v>257</v>
      </c>
      <c r="D26" s="151" t="s">
        <v>258</v>
      </c>
      <c r="E26" s="153" t="s">
        <v>302</v>
      </c>
      <c r="F26" s="105"/>
    </row>
    <row r="27" spans="1:6" s="3" customFormat="1" ht="18" customHeight="1">
      <c r="A27" s="186" t="s">
        <v>103</v>
      </c>
      <c r="B27" s="144" t="s">
        <v>289</v>
      </c>
      <c r="C27" s="148" t="s">
        <v>301</v>
      </c>
      <c r="D27" s="142" t="s">
        <v>96</v>
      </c>
      <c r="E27" s="227" t="s">
        <v>260</v>
      </c>
      <c r="F27" s="106"/>
    </row>
    <row r="28" spans="1:6" s="3" customFormat="1" ht="18" customHeight="1">
      <c r="A28" s="186" t="s">
        <v>294</v>
      </c>
      <c r="B28" s="144" t="s">
        <v>295</v>
      </c>
      <c r="C28" s="123" t="s">
        <v>105</v>
      </c>
      <c r="D28" s="118" t="s">
        <v>296</v>
      </c>
      <c r="E28" s="109" t="s">
        <v>107</v>
      </c>
      <c r="F28" s="7"/>
    </row>
    <row r="29" spans="1:6" s="3" customFormat="1" ht="18" customHeight="1">
      <c r="A29" s="234" t="s">
        <v>312</v>
      </c>
      <c r="B29" s="9" t="s">
        <v>313</v>
      </c>
      <c r="C29" s="9" t="s">
        <v>314</v>
      </c>
      <c r="D29" s="9" t="s">
        <v>134</v>
      </c>
      <c r="E29" s="110" t="s">
        <v>314</v>
      </c>
      <c r="F29" s="7"/>
    </row>
    <row r="30" spans="1:6" s="3" customFormat="1" ht="18" customHeight="1" thickBot="1">
      <c r="A30" s="187" t="s">
        <v>86</v>
      </c>
      <c r="B30" s="145" t="s">
        <v>104</v>
      </c>
      <c r="C30" s="122" t="s">
        <v>95</v>
      </c>
      <c r="D30" s="118" t="s">
        <v>106</v>
      </c>
      <c r="E30" s="109" t="s">
        <v>91</v>
      </c>
      <c r="F30" s="8"/>
    </row>
    <row r="31" spans="1:6" s="3" customFormat="1" ht="18.75" customHeight="1">
      <c r="A31" s="159" t="s">
        <v>69</v>
      </c>
      <c r="B31" s="165" t="s">
        <v>70</v>
      </c>
      <c r="C31" s="166" t="s">
        <v>71</v>
      </c>
      <c r="D31" s="169"/>
      <c r="E31" s="170"/>
      <c r="F31" s="103"/>
    </row>
    <row r="32" spans="1:6" s="3" customFormat="1" ht="18" customHeight="1">
      <c r="A32" s="149" t="s">
        <v>44</v>
      </c>
      <c r="B32" s="178" t="s">
        <v>48</v>
      </c>
      <c r="C32" s="179" t="s">
        <v>50</v>
      </c>
      <c r="D32" s="147"/>
      <c r="E32" s="124"/>
      <c r="F32" s="104"/>
    </row>
    <row r="33" spans="1:6" s="4" customFormat="1" ht="18" customHeight="1">
      <c r="A33" s="171"/>
      <c r="B33" s="151" t="s">
        <v>303</v>
      </c>
      <c r="C33" s="152" t="s">
        <v>110</v>
      </c>
      <c r="D33" s="172"/>
      <c r="E33" s="173"/>
      <c r="F33" s="105"/>
    </row>
    <row r="34" spans="1:6" s="3" customFormat="1" ht="18" customHeight="1">
      <c r="A34" s="149"/>
      <c r="B34" s="142" t="s">
        <v>108</v>
      </c>
      <c r="C34" s="148" t="s">
        <v>225</v>
      </c>
      <c r="D34" s="147"/>
      <c r="E34" s="124"/>
      <c r="F34" s="106"/>
    </row>
    <row r="35" spans="1:6" s="3" customFormat="1" ht="18" customHeight="1">
      <c r="A35" s="149"/>
      <c r="B35" s="142" t="s">
        <v>109</v>
      </c>
      <c r="C35" s="123" t="s">
        <v>261</v>
      </c>
      <c r="D35" s="163"/>
      <c r="E35" s="124"/>
      <c r="F35" s="7"/>
    </row>
    <row r="36" spans="1:6" s="3" customFormat="1" ht="18" customHeight="1">
      <c r="A36" s="174"/>
      <c r="B36" s="9" t="s">
        <v>335</v>
      </c>
      <c r="C36" s="9" t="s">
        <v>315</v>
      </c>
      <c r="D36" s="154"/>
      <c r="E36" s="155"/>
      <c r="F36" s="7"/>
    </row>
    <row r="37" spans="1:6" s="3" customFormat="1" ht="18" customHeight="1" thickBot="1">
      <c r="A37" s="175"/>
      <c r="B37" s="143" t="s">
        <v>88</v>
      </c>
      <c r="C37" s="122" t="s">
        <v>111</v>
      </c>
      <c r="D37" s="156"/>
      <c r="E37" s="164"/>
      <c r="F37" s="8"/>
    </row>
    <row r="38" spans="1:6" s="6" customFormat="1" ht="20.25" customHeight="1">
      <c r="A38" s="11"/>
      <c r="B38" s="11"/>
      <c r="C38" s="11"/>
      <c r="D38" s="11"/>
      <c r="E38" s="11"/>
      <c r="F38" s="11"/>
    </row>
  </sheetData>
  <mergeCells count="2">
    <mergeCell ref="A2:E2"/>
    <mergeCell ref="A1:D1"/>
  </mergeCells>
  <phoneticPr fontId="19" type="noConversion"/>
  <pageMargins left="0.23" right="0.15748031496062992" top="0.26" bottom="0.15748031496062992" header="0.59" footer="0.51181102362204722"/>
  <pageSetup paperSize="9" scale="8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G52"/>
  <sheetViews>
    <sheetView topLeftCell="A4" zoomScale="60" workbookViewId="0">
      <selection activeCell="O7" sqref="O7"/>
    </sheetView>
  </sheetViews>
  <sheetFormatPr defaultRowHeight="20.25"/>
  <cols>
    <col min="1" max="1" width="1.875" style="52" customWidth="1"/>
    <col min="2" max="2" width="4.875" style="89" customWidth="1"/>
    <col min="3" max="3" width="0" style="52" hidden="1" customWidth="1"/>
    <col min="4" max="4" width="18.625" style="52" customWidth="1"/>
    <col min="5" max="5" width="5.625" style="90" customWidth="1"/>
    <col min="6" max="6" width="11.25" style="52" customWidth="1"/>
    <col min="7" max="7" width="18.625" style="52" customWidth="1"/>
    <col min="8" max="8" width="5.625" style="90" customWidth="1"/>
    <col min="9" max="9" width="11.875" style="52" customWidth="1"/>
    <col min="10" max="10" width="18.625" style="52" customWidth="1"/>
    <col min="11" max="11" width="5.625" style="90" customWidth="1"/>
    <col min="12" max="12" width="11.75" style="52" customWidth="1"/>
    <col min="13" max="13" width="18.625" style="52" customWidth="1"/>
    <col min="14" max="14" width="5.625" style="90" customWidth="1"/>
    <col min="15" max="15" width="12.125" style="52" customWidth="1"/>
    <col min="16" max="16" width="18.625" style="52" customWidth="1"/>
    <col min="17" max="17" width="5.625" style="90" customWidth="1"/>
    <col min="18" max="18" width="11.75" style="52" customWidth="1"/>
    <col min="19" max="19" width="18.625" style="52" customWidth="1"/>
    <col min="20" max="20" width="5.625" style="90" customWidth="1"/>
    <col min="21" max="21" width="12.75" style="52" customWidth="1"/>
    <col min="22" max="22" width="5.25" style="98" customWidth="1"/>
    <col min="23" max="23" width="10.25" style="95" customWidth="1"/>
    <col min="24" max="24" width="6.625" style="96" customWidth="1"/>
    <col min="25" max="25" width="11.25" style="96" customWidth="1"/>
    <col min="26" max="26" width="6.625" style="99" customWidth="1"/>
    <col min="27" max="27" width="6.625" style="52" customWidth="1"/>
    <col min="28" max="28" width="6" style="31" hidden="1" customWidth="1"/>
    <col min="29" max="29" width="5.5" style="32" hidden="1" customWidth="1"/>
    <col min="30" max="30" width="7.75" style="31" hidden="1" customWidth="1"/>
    <col min="31" max="31" width="8" style="31" hidden="1" customWidth="1"/>
    <col min="32" max="32" width="7.875" style="31" hidden="1" customWidth="1"/>
    <col min="33" max="33" width="7.5" style="31" hidden="1" customWidth="1"/>
    <col min="34" max="16384" width="9" style="52"/>
  </cols>
  <sheetData>
    <row r="1" spans="2:33" s="19" customFormat="1" ht="38.25">
      <c r="B1" s="239" t="s">
        <v>317</v>
      </c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  <c r="Y1" s="239"/>
      <c r="Z1" s="239"/>
      <c r="AA1" s="18"/>
      <c r="AC1" s="20"/>
    </row>
    <row r="2" spans="2:33" s="19" customFormat="1" ht="18.95" customHeight="1">
      <c r="B2" s="240"/>
      <c r="C2" s="241"/>
      <c r="D2" s="241"/>
      <c r="E2" s="241"/>
      <c r="F2" s="241"/>
      <c r="G2" s="241"/>
      <c r="H2" s="21"/>
      <c r="I2" s="18"/>
      <c r="J2" s="18"/>
      <c r="K2" s="21"/>
      <c r="L2" s="18"/>
      <c r="M2" s="18"/>
      <c r="N2" s="21"/>
      <c r="O2" s="18"/>
      <c r="P2" s="18"/>
      <c r="Q2" s="21"/>
      <c r="R2" s="18"/>
      <c r="S2" s="18"/>
      <c r="T2" s="21"/>
      <c r="U2" s="18"/>
      <c r="V2" s="22"/>
      <c r="W2" s="23"/>
      <c r="X2" s="24"/>
      <c r="Y2" s="24"/>
      <c r="Z2" s="23"/>
      <c r="AA2" s="18"/>
      <c r="AC2" s="20"/>
    </row>
    <row r="3" spans="2:33" s="31" customFormat="1" ht="30" customHeight="1" thickBot="1">
      <c r="B3" s="112" t="s">
        <v>43</v>
      </c>
      <c r="C3" s="112"/>
      <c r="D3" s="113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19"/>
      <c r="T3" s="25"/>
      <c r="U3" s="25"/>
      <c r="V3" s="26"/>
      <c r="W3" s="27"/>
      <c r="X3" s="28"/>
      <c r="Y3" s="28"/>
      <c r="Z3" s="29"/>
      <c r="AA3" s="30"/>
      <c r="AC3" s="32"/>
    </row>
    <row r="4" spans="2:33" s="44" customFormat="1" ht="43.5">
      <c r="B4" s="33" t="s">
        <v>0</v>
      </c>
      <c r="C4" s="34" t="s">
        <v>1</v>
      </c>
      <c r="D4" s="35" t="s">
        <v>2</v>
      </c>
      <c r="E4" s="36" t="s">
        <v>41</v>
      </c>
      <c r="F4" s="35"/>
      <c r="G4" s="35" t="s">
        <v>3</v>
      </c>
      <c r="H4" s="36" t="s">
        <v>41</v>
      </c>
      <c r="I4" s="35"/>
      <c r="J4" s="35" t="s">
        <v>4</v>
      </c>
      <c r="K4" s="36" t="s">
        <v>41</v>
      </c>
      <c r="L4" s="35"/>
      <c r="M4" s="35" t="s">
        <v>4</v>
      </c>
      <c r="N4" s="36" t="s">
        <v>41</v>
      </c>
      <c r="O4" s="35"/>
      <c r="P4" s="35" t="s">
        <v>4</v>
      </c>
      <c r="Q4" s="36" t="s">
        <v>41</v>
      </c>
      <c r="R4" s="35"/>
      <c r="S4" s="37" t="s">
        <v>5</v>
      </c>
      <c r="T4" s="36" t="s">
        <v>41</v>
      </c>
      <c r="U4" s="35"/>
      <c r="V4" s="12" t="s">
        <v>6</v>
      </c>
      <c r="W4" s="132" t="s">
        <v>7</v>
      </c>
      <c r="X4" s="137"/>
      <c r="Y4" s="38" t="s">
        <v>14</v>
      </c>
      <c r="Z4" s="39" t="s">
        <v>15</v>
      </c>
      <c r="AA4" s="40"/>
      <c r="AB4" s="41"/>
      <c r="AC4" s="42"/>
      <c r="AD4" s="43"/>
      <c r="AE4" s="43"/>
      <c r="AF4" s="43"/>
      <c r="AG4" s="43"/>
    </row>
    <row r="5" spans="2:33" s="48" customFormat="1" ht="42" customHeight="1">
      <c r="B5" s="45">
        <v>8</v>
      </c>
      <c r="C5" s="238"/>
      <c r="D5" s="46" t="str">
        <f>'104年9月菜單'!A4</f>
        <v>地瓜飯</v>
      </c>
      <c r="E5" s="46" t="s">
        <v>16</v>
      </c>
      <c r="F5" s="13" t="s">
        <v>17</v>
      </c>
      <c r="G5" s="46" t="str">
        <f>'104年9月菜單'!A5</f>
        <v>紅燒百頁</v>
      </c>
      <c r="H5" s="46" t="s">
        <v>19</v>
      </c>
      <c r="I5" s="13" t="s">
        <v>17</v>
      </c>
      <c r="J5" s="46" t="str">
        <f>'104年9月菜單'!A6</f>
        <v>洋蔥炒蛋</v>
      </c>
      <c r="K5" s="46" t="s">
        <v>19</v>
      </c>
      <c r="L5" s="13" t="s">
        <v>17</v>
      </c>
      <c r="M5" s="46" t="str">
        <f>'104年9月菜單'!A7</f>
        <v>珍味白菜鍋</v>
      </c>
      <c r="N5" s="46" t="s">
        <v>19</v>
      </c>
      <c r="O5" s="13" t="s">
        <v>17</v>
      </c>
      <c r="P5" s="46" t="str">
        <f>'104年9月菜單'!A8</f>
        <v>蚵白菜</v>
      </c>
      <c r="Q5" s="46" t="s">
        <v>19</v>
      </c>
      <c r="R5" s="13" t="s">
        <v>17</v>
      </c>
      <c r="S5" s="46" t="str">
        <f>'104年9月菜單'!A9</f>
        <v>麵線糊湯</v>
      </c>
      <c r="T5" s="46" t="s">
        <v>123</v>
      </c>
      <c r="U5" s="13" t="s">
        <v>17</v>
      </c>
      <c r="V5" s="242"/>
      <c r="W5" s="133" t="s">
        <v>8</v>
      </c>
      <c r="X5" s="138"/>
      <c r="Y5" s="126" t="s">
        <v>20</v>
      </c>
      <c r="Z5" s="47">
        <v>5.7</v>
      </c>
      <c r="AA5" s="31"/>
      <c r="AB5" s="31"/>
      <c r="AC5" s="32"/>
      <c r="AD5" s="31" t="s">
        <v>21</v>
      </c>
      <c r="AE5" s="31" t="s">
        <v>22</v>
      </c>
      <c r="AF5" s="31" t="s">
        <v>23</v>
      </c>
      <c r="AG5" s="31" t="s">
        <v>24</v>
      </c>
    </row>
    <row r="6" spans="2:33" ht="27.95" customHeight="1">
      <c r="B6" s="49" t="s">
        <v>9</v>
      </c>
      <c r="C6" s="238"/>
      <c r="D6" s="15" t="s">
        <v>112</v>
      </c>
      <c r="E6" s="15"/>
      <c r="F6" s="15">
        <v>30</v>
      </c>
      <c r="G6" s="14" t="s">
        <v>114</v>
      </c>
      <c r="H6" s="15"/>
      <c r="I6" s="14">
        <v>40</v>
      </c>
      <c r="J6" s="14" t="s">
        <v>117</v>
      </c>
      <c r="K6" s="14"/>
      <c r="L6" s="14">
        <v>40</v>
      </c>
      <c r="M6" s="213" t="s">
        <v>119</v>
      </c>
      <c r="N6" s="216"/>
      <c r="O6" s="215">
        <v>60</v>
      </c>
      <c r="P6" s="14" t="s">
        <v>334</v>
      </c>
      <c r="Q6" s="14"/>
      <c r="R6" s="14">
        <v>80</v>
      </c>
      <c r="S6" s="15" t="s">
        <v>122</v>
      </c>
      <c r="T6" s="14"/>
      <c r="U6" s="14">
        <v>15</v>
      </c>
      <c r="V6" s="243"/>
      <c r="W6" s="134">
        <v>106</v>
      </c>
      <c r="X6" s="139" t="s">
        <v>45</v>
      </c>
      <c r="Y6" s="127" t="s">
        <v>25</v>
      </c>
      <c r="Z6" s="50">
        <v>2</v>
      </c>
      <c r="AA6" s="30"/>
      <c r="AB6" s="51" t="s">
        <v>26</v>
      </c>
      <c r="AC6" s="32">
        <v>6</v>
      </c>
      <c r="AD6" s="32">
        <f>AC6*2</f>
        <v>12</v>
      </c>
      <c r="AE6" s="32"/>
      <c r="AF6" s="32">
        <f>AC6*15</f>
        <v>90</v>
      </c>
      <c r="AG6" s="32">
        <f>AD6*4+AF6*4</f>
        <v>408</v>
      </c>
    </row>
    <row r="7" spans="2:33" ht="27.95" customHeight="1">
      <c r="B7" s="49">
        <v>31</v>
      </c>
      <c r="C7" s="238"/>
      <c r="D7" s="15" t="s">
        <v>113</v>
      </c>
      <c r="E7" s="15"/>
      <c r="F7" s="15">
        <v>85</v>
      </c>
      <c r="G7" s="14" t="s">
        <v>115</v>
      </c>
      <c r="H7" s="15"/>
      <c r="I7" s="14">
        <v>1</v>
      </c>
      <c r="J7" s="14" t="s">
        <v>118</v>
      </c>
      <c r="K7" s="14"/>
      <c r="L7" s="14">
        <v>40</v>
      </c>
      <c r="M7" s="213" t="s">
        <v>341</v>
      </c>
      <c r="N7" s="217"/>
      <c r="O7" s="215">
        <v>5</v>
      </c>
      <c r="P7" s="14"/>
      <c r="Q7" s="14"/>
      <c r="R7" s="14"/>
      <c r="S7" s="15" t="s">
        <v>118</v>
      </c>
      <c r="T7" s="14"/>
      <c r="U7" s="14">
        <v>10</v>
      </c>
      <c r="V7" s="243"/>
      <c r="W7" s="135" t="s">
        <v>10</v>
      </c>
      <c r="X7" s="140"/>
      <c r="Y7" s="128" t="s">
        <v>27</v>
      </c>
      <c r="Z7" s="50">
        <v>2.5</v>
      </c>
      <c r="AA7" s="31"/>
      <c r="AB7" s="53" t="s">
        <v>28</v>
      </c>
      <c r="AC7" s="32">
        <v>2</v>
      </c>
      <c r="AD7" s="54">
        <f>AC7*7</f>
        <v>14</v>
      </c>
      <c r="AE7" s="32">
        <f>AC7*5</f>
        <v>10</v>
      </c>
      <c r="AF7" s="32" t="s">
        <v>29</v>
      </c>
      <c r="AG7" s="55">
        <f>AD7*4+AE7*9</f>
        <v>146</v>
      </c>
    </row>
    <row r="8" spans="2:33" ht="27.95" customHeight="1">
      <c r="B8" s="49" t="s">
        <v>11</v>
      </c>
      <c r="C8" s="238"/>
      <c r="D8" s="15"/>
      <c r="E8" s="15"/>
      <c r="F8" s="15"/>
      <c r="G8" s="14" t="s">
        <v>116</v>
      </c>
      <c r="H8" s="56"/>
      <c r="I8" s="14">
        <v>1</v>
      </c>
      <c r="J8" s="14" t="s">
        <v>175</v>
      </c>
      <c r="K8" s="56"/>
      <c r="L8" s="14">
        <v>5</v>
      </c>
      <c r="M8" s="213" t="s">
        <v>121</v>
      </c>
      <c r="N8" s="217"/>
      <c r="O8" s="215">
        <v>20</v>
      </c>
      <c r="P8" s="14"/>
      <c r="Q8" s="56"/>
      <c r="R8" s="14"/>
      <c r="S8" s="15" t="s">
        <v>124</v>
      </c>
      <c r="T8" s="56"/>
      <c r="U8" s="14">
        <v>20</v>
      </c>
      <c r="V8" s="243"/>
      <c r="W8" s="134">
        <v>22.9</v>
      </c>
      <c r="X8" s="139" t="s">
        <v>45</v>
      </c>
      <c r="Y8" s="128" t="s">
        <v>30</v>
      </c>
      <c r="Z8" s="50">
        <v>2.5</v>
      </c>
      <c r="AA8" s="30"/>
      <c r="AB8" s="31" t="s">
        <v>31</v>
      </c>
      <c r="AC8" s="32">
        <v>1.8</v>
      </c>
      <c r="AD8" s="32">
        <f>AC8*1</f>
        <v>1.8</v>
      </c>
      <c r="AE8" s="32" t="s">
        <v>29</v>
      </c>
      <c r="AF8" s="32">
        <f>AC8*5</f>
        <v>9</v>
      </c>
      <c r="AG8" s="32">
        <f>AD8*4+AF8*4</f>
        <v>43.2</v>
      </c>
    </row>
    <row r="9" spans="2:33" ht="27.95" customHeight="1">
      <c r="B9" s="245" t="s">
        <v>37</v>
      </c>
      <c r="C9" s="238"/>
      <c r="D9" s="15"/>
      <c r="E9" s="15"/>
      <c r="F9" s="15"/>
      <c r="G9" s="14"/>
      <c r="H9" s="56"/>
      <c r="I9" s="14"/>
      <c r="J9" s="14"/>
      <c r="K9" s="56"/>
      <c r="L9" s="14"/>
      <c r="M9" s="213"/>
      <c r="N9" s="217"/>
      <c r="O9" s="215"/>
      <c r="P9" s="14"/>
      <c r="Q9" s="56"/>
      <c r="R9" s="14"/>
      <c r="S9" s="15" t="s">
        <v>125</v>
      </c>
      <c r="T9" s="56"/>
      <c r="U9" s="14">
        <v>5</v>
      </c>
      <c r="V9" s="243"/>
      <c r="W9" s="135" t="s">
        <v>12</v>
      </c>
      <c r="X9" s="140"/>
      <c r="Y9" s="128" t="s">
        <v>33</v>
      </c>
      <c r="Z9" s="50"/>
      <c r="AA9" s="31"/>
      <c r="AB9" s="31" t="s">
        <v>34</v>
      </c>
      <c r="AC9" s="32">
        <v>2.5</v>
      </c>
      <c r="AD9" s="32"/>
      <c r="AE9" s="32">
        <f>AC9*5</f>
        <v>12.5</v>
      </c>
      <c r="AF9" s="32" t="s">
        <v>29</v>
      </c>
      <c r="AG9" s="32">
        <f>AE9*9</f>
        <v>112.5</v>
      </c>
    </row>
    <row r="10" spans="2:33" ht="27.95" customHeight="1">
      <c r="B10" s="245"/>
      <c r="C10" s="238"/>
      <c r="D10" s="15"/>
      <c r="E10" s="15"/>
      <c r="F10" s="15"/>
      <c r="G10" s="14"/>
      <c r="H10" s="56"/>
      <c r="I10" s="14"/>
      <c r="J10" s="14"/>
      <c r="K10" s="56"/>
      <c r="L10" s="14"/>
      <c r="M10" s="214"/>
      <c r="N10" s="217"/>
      <c r="O10" s="215"/>
      <c r="P10" s="14"/>
      <c r="Q10" s="56"/>
      <c r="R10" s="14"/>
      <c r="S10" s="15"/>
      <c r="T10" s="56"/>
      <c r="U10" s="14"/>
      <c r="V10" s="243"/>
      <c r="W10" s="134">
        <v>25</v>
      </c>
      <c r="X10" s="139" t="s">
        <v>45</v>
      </c>
      <c r="Y10" s="129" t="s">
        <v>42</v>
      </c>
      <c r="Z10" s="57"/>
      <c r="AA10" s="30"/>
      <c r="AB10" s="31" t="s">
        <v>35</v>
      </c>
      <c r="AC10" s="32">
        <v>1</v>
      </c>
      <c r="AF10" s="31">
        <f>AC10*15</f>
        <v>15</v>
      </c>
    </row>
    <row r="11" spans="2:33" ht="27.95" customHeight="1">
      <c r="B11" s="58" t="s">
        <v>36</v>
      </c>
      <c r="C11" s="59"/>
      <c r="D11" s="15"/>
      <c r="E11" s="56"/>
      <c r="F11" s="15"/>
      <c r="G11" s="14"/>
      <c r="H11" s="56"/>
      <c r="I11" s="14"/>
      <c r="J11" s="14"/>
      <c r="K11" s="56"/>
      <c r="L11" s="14"/>
      <c r="N11" s="218"/>
      <c r="P11" s="14"/>
      <c r="Q11" s="56"/>
      <c r="R11" s="14"/>
      <c r="S11" s="14"/>
      <c r="T11" s="56"/>
      <c r="U11" s="14"/>
      <c r="V11" s="243"/>
      <c r="W11" s="135" t="s">
        <v>13</v>
      </c>
      <c r="X11" s="140"/>
      <c r="Y11" s="130"/>
      <c r="Z11" s="50"/>
      <c r="AA11" s="31"/>
      <c r="AD11" s="31">
        <f>SUM(AD6:AD10)</f>
        <v>27.8</v>
      </c>
      <c r="AE11" s="31">
        <f>SUM(AE6:AE10)</f>
        <v>22.5</v>
      </c>
      <c r="AF11" s="31">
        <f>SUM(AF6:AF10)</f>
        <v>114</v>
      </c>
      <c r="AG11" s="31">
        <f>AD11*4+AE11*9+AF11*4</f>
        <v>769.7</v>
      </c>
    </row>
    <row r="12" spans="2:33" ht="27.95" customHeight="1">
      <c r="B12" s="63"/>
      <c r="C12" s="64"/>
      <c r="D12" s="65"/>
      <c r="E12" s="65"/>
      <c r="F12" s="16"/>
      <c r="G12" s="16"/>
      <c r="H12" s="65"/>
      <c r="I12" s="16"/>
      <c r="J12" s="16"/>
      <c r="K12" s="65"/>
      <c r="L12" s="16"/>
      <c r="M12" s="16"/>
      <c r="N12" s="65"/>
      <c r="O12" s="16"/>
      <c r="P12" s="16"/>
      <c r="Q12" s="65"/>
      <c r="R12" s="16"/>
      <c r="S12" s="16"/>
      <c r="T12" s="65"/>
      <c r="U12" s="16"/>
      <c r="V12" s="244"/>
      <c r="W12" s="136">
        <f>W6*4+W10*4+W8*9</f>
        <v>730.1</v>
      </c>
      <c r="X12" s="141" t="s">
        <v>46</v>
      </c>
      <c r="Y12" s="131"/>
      <c r="Z12" s="66"/>
      <c r="AA12" s="30"/>
      <c r="AD12" s="62">
        <f>AD11*4/AG11</f>
        <v>0.14447187215798363</v>
      </c>
      <c r="AE12" s="62">
        <f>AE11*9/AG11</f>
        <v>0.26308951539560865</v>
      </c>
      <c r="AF12" s="62">
        <f>AF11*4/AG11</f>
        <v>0.59243861244640761</v>
      </c>
    </row>
    <row r="13" spans="2:33" s="48" customFormat="1" ht="42" customHeight="1">
      <c r="B13" s="45">
        <v>9</v>
      </c>
      <c r="C13" s="238"/>
      <c r="D13" s="46" t="str">
        <f>'104年9月菜單'!B4</f>
        <v>五穀米飯</v>
      </c>
      <c r="E13" s="46" t="s">
        <v>16</v>
      </c>
      <c r="F13" s="13" t="s">
        <v>17</v>
      </c>
      <c r="G13" s="46" t="str">
        <f>'104年9月菜單'!B5</f>
        <v>蔥燒肉排</v>
      </c>
      <c r="H13" s="46" t="s">
        <v>128</v>
      </c>
      <c r="I13" s="13" t="s">
        <v>17</v>
      </c>
      <c r="J13" s="46" t="str">
        <f>'104年9月菜單'!B6</f>
        <v>咖哩四色</v>
      </c>
      <c r="K13" s="46" t="s">
        <v>19</v>
      </c>
      <c r="L13" s="13" t="s">
        <v>17</v>
      </c>
      <c r="M13" s="46" t="str">
        <f>'104年9月菜單'!B7</f>
        <v>豆干吻仔魚</v>
      </c>
      <c r="N13" s="46" t="s">
        <v>19</v>
      </c>
      <c r="O13" s="13" t="s">
        <v>17</v>
      </c>
      <c r="P13" s="46" t="str">
        <f>'104年9月菜單'!B8</f>
        <v>高麗菜</v>
      </c>
      <c r="Q13" s="46" t="s">
        <v>19</v>
      </c>
      <c r="R13" s="13" t="s">
        <v>17</v>
      </c>
      <c r="S13" s="46" t="str">
        <f>'104年9月菜單'!B9</f>
        <v>冬瓜湯</v>
      </c>
      <c r="T13" s="46" t="s">
        <v>18</v>
      </c>
      <c r="U13" s="13" t="s">
        <v>17</v>
      </c>
      <c r="V13" s="246"/>
      <c r="W13" s="133" t="s">
        <v>8</v>
      </c>
      <c r="X13" s="138"/>
      <c r="Y13" s="126" t="s">
        <v>20</v>
      </c>
      <c r="Z13" s="47">
        <v>5.5</v>
      </c>
      <c r="AA13" s="31"/>
      <c r="AB13" s="31"/>
      <c r="AC13" s="32"/>
      <c r="AD13" s="31" t="s">
        <v>21</v>
      </c>
      <c r="AE13" s="31" t="s">
        <v>22</v>
      </c>
      <c r="AF13" s="31" t="s">
        <v>23</v>
      </c>
      <c r="AG13" s="31" t="s">
        <v>24</v>
      </c>
    </row>
    <row r="14" spans="2:33" ht="27.95" customHeight="1">
      <c r="B14" s="49" t="s">
        <v>9</v>
      </c>
      <c r="C14" s="238"/>
      <c r="D14" s="14" t="s">
        <v>126</v>
      </c>
      <c r="E14" s="14"/>
      <c r="F14" s="14">
        <v>20</v>
      </c>
      <c r="G14" s="14" t="s">
        <v>127</v>
      </c>
      <c r="H14" s="15"/>
      <c r="I14" s="14">
        <v>90</v>
      </c>
      <c r="J14" s="15" t="s">
        <v>129</v>
      </c>
      <c r="K14" s="14"/>
      <c r="L14" s="15">
        <v>40</v>
      </c>
      <c r="M14" s="15" t="s">
        <v>304</v>
      </c>
      <c r="N14" s="14"/>
      <c r="O14" s="14">
        <v>60</v>
      </c>
      <c r="P14" s="14" t="s">
        <v>312</v>
      </c>
      <c r="Q14" s="14"/>
      <c r="R14" s="14">
        <v>100</v>
      </c>
      <c r="S14" s="15" t="s">
        <v>132</v>
      </c>
      <c r="T14" s="14"/>
      <c r="U14" s="14">
        <v>40</v>
      </c>
      <c r="V14" s="247"/>
      <c r="W14" s="134">
        <v>100.4</v>
      </c>
      <c r="X14" s="139" t="s">
        <v>45</v>
      </c>
      <c r="Y14" s="127" t="s">
        <v>25</v>
      </c>
      <c r="Z14" s="50">
        <v>2.8</v>
      </c>
      <c r="AA14" s="30"/>
      <c r="AB14" s="51" t="s">
        <v>26</v>
      </c>
      <c r="AC14" s="32">
        <v>6.2</v>
      </c>
      <c r="AD14" s="32">
        <f>AC14*2</f>
        <v>12.4</v>
      </c>
      <c r="AE14" s="32"/>
      <c r="AF14" s="32">
        <f>AC14*15</f>
        <v>93</v>
      </c>
      <c r="AG14" s="32">
        <f>AD14*4+AF14*4</f>
        <v>421.6</v>
      </c>
    </row>
    <row r="15" spans="2:33" ht="27.95" customHeight="1">
      <c r="B15" s="49">
        <v>1</v>
      </c>
      <c r="C15" s="238"/>
      <c r="D15" s="14" t="s">
        <v>113</v>
      </c>
      <c r="E15" s="14"/>
      <c r="F15" s="14">
        <v>85</v>
      </c>
      <c r="G15" s="14"/>
      <c r="H15" s="15"/>
      <c r="I15" s="14"/>
      <c r="J15" s="15" t="s">
        <v>125</v>
      </c>
      <c r="K15" s="14"/>
      <c r="L15" s="15">
        <v>5</v>
      </c>
      <c r="M15" s="15" t="s">
        <v>131</v>
      </c>
      <c r="N15" s="14"/>
      <c r="O15" s="14">
        <v>10</v>
      </c>
      <c r="P15" s="14"/>
      <c r="Q15" s="14"/>
      <c r="R15" s="14"/>
      <c r="S15" s="15"/>
      <c r="T15" s="14"/>
      <c r="U15" s="14"/>
      <c r="V15" s="247"/>
      <c r="W15" s="135" t="s">
        <v>10</v>
      </c>
      <c r="X15" s="140"/>
      <c r="Y15" s="128" t="s">
        <v>27</v>
      </c>
      <c r="Z15" s="50">
        <v>2.2999999999999998</v>
      </c>
      <c r="AA15" s="31"/>
      <c r="AB15" s="53" t="s">
        <v>28</v>
      </c>
      <c r="AC15" s="32">
        <v>2</v>
      </c>
      <c r="AD15" s="54">
        <f>AC15*7</f>
        <v>14</v>
      </c>
      <c r="AE15" s="32">
        <f>AC15*5</f>
        <v>10</v>
      </c>
      <c r="AF15" s="32" t="s">
        <v>29</v>
      </c>
      <c r="AG15" s="55">
        <f>AD15*4+AE15*9</f>
        <v>146</v>
      </c>
    </row>
    <row r="16" spans="2:33" ht="27.95" customHeight="1">
      <c r="B16" s="49" t="s">
        <v>11</v>
      </c>
      <c r="C16" s="238"/>
      <c r="D16" s="56"/>
      <c r="E16" s="56"/>
      <c r="F16" s="14"/>
      <c r="G16" s="14"/>
      <c r="H16" s="56"/>
      <c r="I16" s="14"/>
      <c r="J16" s="15" t="s">
        <v>117</v>
      </c>
      <c r="K16" s="56"/>
      <c r="L16" s="15">
        <v>15</v>
      </c>
      <c r="M16" s="15"/>
      <c r="N16" s="56"/>
      <c r="O16" s="14"/>
      <c r="P16" s="14"/>
      <c r="Q16" s="56"/>
      <c r="R16" s="14"/>
      <c r="S16" s="15"/>
      <c r="T16" s="56"/>
      <c r="U16" s="14"/>
      <c r="V16" s="247"/>
      <c r="W16" s="134">
        <v>23.7</v>
      </c>
      <c r="X16" s="139" t="s">
        <v>45</v>
      </c>
      <c r="Y16" s="128" t="s">
        <v>30</v>
      </c>
      <c r="Z16" s="50">
        <v>3</v>
      </c>
      <c r="AA16" s="30"/>
      <c r="AB16" s="31" t="s">
        <v>31</v>
      </c>
      <c r="AC16" s="32">
        <v>1.6</v>
      </c>
      <c r="AD16" s="32">
        <f>AC16*1</f>
        <v>1.6</v>
      </c>
      <c r="AE16" s="32" t="s">
        <v>29</v>
      </c>
      <c r="AF16" s="32">
        <f>AC16*5</f>
        <v>8</v>
      </c>
      <c r="AG16" s="32">
        <f>AD16*4+AF16*4</f>
        <v>38.4</v>
      </c>
    </row>
    <row r="17" spans="2:33" ht="27.95" customHeight="1">
      <c r="B17" s="245" t="s">
        <v>38</v>
      </c>
      <c r="C17" s="238"/>
      <c r="D17" s="56"/>
      <c r="E17" s="56"/>
      <c r="F17" s="14"/>
      <c r="G17" s="14"/>
      <c r="H17" s="56"/>
      <c r="I17" s="14"/>
      <c r="J17" s="15" t="s">
        <v>228</v>
      </c>
      <c r="K17" s="56"/>
      <c r="L17" s="15">
        <v>25</v>
      </c>
      <c r="M17" s="15"/>
      <c r="N17" s="56"/>
      <c r="O17" s="14"/>
      <c r="P17" s="14"/>
      <c r="Q17" s="56"/>
      <c r="R17" s="14"/>
      <c r="S17" s="15"/>
      <c r="T17" s="56"/>
      <c r="U17" s="14"/>
      <c r="V17" s="247"/>
      <c r="W17" s="135" t="s">
        <v>12</v>
      </c>
      <c r="X17" s="140"/>
      <c r="Y17" s="128" t="s">
        <v>33</v>
      </c>
      <c r="Z17" s="50"/>
      <c r="AA17" s="31"/>
      <c r="AB17" s="31" t="s">
        <v>34</v>
      </c>
      <c r="AC17" s="32">
        <v>2.5</v>
      </c>
      <c r="AD17" s="32"/>
      <c r="AE17" s="32">
        <f>AC17*5</f>
        <v>12.5</v>
      </c>
      <c r="AF17" s="32" t="s">
        <v>29</v>
      </c>
      <c r="AG17" s="32">
        <f>AE17*9</f>
        <v>112.5</v>
      </c>
    </row>
    <row r="18" spans="2:33" ht="27.95" customHeight="1">
      <c r="B18" s="245"/>
      <c r="C18" s="238"/>
      <c r="D18" s="56"/>
      <c r="E18" s="56"/>
      <c r="F18" s="14"/>
      <c r="G18" s="14"/>
      <c r="H18" s="56"/>
      <c r="I18" s="14"/>
      <c r="J18" s="14" t="s">
        <v>229</v>
      </c>
      <c r="K18" s="56"/>
      <c r="L18" s="14">
        <v>1</v>
      </c>
      <c r="M18" s="15"/>
      <c r="N18" s="56"/>
      <c r="O18" s="14"/>
      <c r="P18" s="14"/>
      <c r="Q18" s="56"/>
      <c r="R18" s="14"/>
      <c r="S18" s="15"/>
      <c r="T18" s="56"/>
      <c r="U18" s="14"/>
      <c r="V18" s="247"/>
      <c r="W18" s="134">
        <v>27.6</v>
      </c>
      <c r="X18" s="139" t="s">
        <v>45</v>
      </c>
      <c r="Y18" s="129" t="s">
        <v>42</v>
      </c>
      <c r="Z18" s="57"/>
      <c r="AA18" s="30"/>
      <c r="AB18" s="31" t="s">
        <v>35</v>
      </c>
      <c r="AC18" s="32">
        <v>1</v>
      </c>
      <c r="AF18" s="31">
        <f>AC18*15</f>
        <v>15</v>
      </c>
    </row>
    <row r="19" spans="2:33" ht="27.95" customHeight="1">
      <c r="B19" s="58" t="s">
        <v>36</v>
      </c>
      <c r="C19" s="59"/>
      <c r="D19" s="56"/>
      <c r="E19" s="56"/>
      <c r="F19" s="14"/>
      <c r="G19" s="14"/>
      <c r="H19" s="56"/>
      <c r="I19" s="14"/>
      <c r="J19" s="14"/>
      <c r="K19" s="56"/>
      <c r="L19" s="14"/>
      <c r="M19" s="14"/>
      <c r="N19" s="56"/>
      <c r="O19" s="14"/>
      <c r="P19" s="14"/>
      <c r="Q19" s="56"/>
      <c r="R19" s="14"/>
      <c r="S19" s="14"/>
      <c r="T19" s="56"/>
      <c r="U19" s="14"/>
      <c r="V19" s="247"/>
      <c r="W19" s="135" t="s">
        <v>13</v>
      </c>
      <c r="X19" s="140"/>
      <c r="Y19" s="130"/>
      <c r="Z19" s="50"/>
      <c r="AA19" s="31"/>
      <c r="AD19" s="31">
        <f>SUM(AD14:AD18)</f>
        <v>28</v>
      </c>
      <c r="AE19" s="31">
        <f>SUM(AE14:AE18)</f>
        <v>22.5</v>
      </c>
      <c r="AF19" s="31">
        <f>SUM(AF14:AF18)</f>
        <v>116</v>
      </c>
      <c r="AG19" s="31">
        <f>AD19*4+AE19*9+AF19*4</f>
        <v>778.5</v>
      </c>
    </row>
    <row r="20" spans="2:33" ht="27.95" customHeight="1">
      <c r="B20" s="60"/>
      <c r="C20" s="61"/>
      <c r="D20" s="56"/>
      <c r="E20" s="56"/>
      <c r="F20" s="14"/>
      <c r="G20" s="14"/>
      <c r="H20" s="56"/>
      <c r="I20" s="14"/>
      <c r="J20" s="14"/>
      <c r="K20" s="56"/>
      <c r="L20" s="14"/>
      <c r="M20" s="14"/>
      <c r="N20" s="56"/>
      <c r="O20" s="14"/>
      <c r="P20" s="14"/>
      <c r="Q20" s="56"/>
      <c r="R20" s="14"/>
      <c r="S20" s="14"/>
      <c r="T20" s="56"/>
      <c r="U20" s="14"/>
      <c r="V20" s="248"/>
      <c r="W20" s="136">
        <f>W14*4+W18*4+W16*9</f>
        <v>725.3</v>
      </c>
      <c r="X20" s="141" t="s">
        <v>46</v>
      </c>
      <c r="Y20" s="131"/>
      <c r="Z20" s="66"/>
      <c r="AA20" s="30"/>
      <c r="AD20" s="62">
        <f>AD19*4/AG19</f>
        <v>0.14386640976236351</v>
      </c>
      <c r="AE20" s="62">
        <f>AE19*9/AG19</f>
        <v>0.26011560693641617</v>
      </c>
      <c r="AF20" s="62">
        <f>AF19*4/AG19</f>
        <v>0.59601798330122024</v>
      </c>
    </row>
    <row r="21" spans="2:33" s="48" customFormat="1" ht="42" customHeight="1">
      <c r="B21" s="67">
        <v>9</v>
      </c>
      <c r="C21" s="238"/>
      <c r="D21" s="212" t="str">
        <f>'104年9月菜單'!C4</f>
        <v>香Q米飯</v>
      </c>
      <c r="E21" s="46" t="s">
        <v>18</v>
      </c>
      <c r="F21" s="13" t="s">
        <v>17</v>
      </c>
      <c r="G21" s="46" t="str">
        <f>'104年9月菜單'!C5</f>
        <v>糖醋雞丁</v>
      </c>
      <c r="H21" s="46" t="s">
        <v>207</v>
      </c>
      <c r="I21" s="13" t="s">
        <v>17</v>
      </c>
      <c r="J21" s="46" t="str">
        <f>'104年9月菜單'!C6</f>
        <v>滷味</v>
      </c>
      <c r="K21" s="46" t="s">
        <v>128</v>
      </c>
      <c r="L21" s="13" t="s">
        <v>17</v>
      </c>
      <c r="M21" s="46" t="str">
        <f>'104年9月菜單'!C7</f>
        <v>燴三菇</v>
      </c>
      <c r="N21" s="46" t="s">
        <v>265</v>
      </c>
      <c r="O21" s="13" t="s">
        <v>17</v>
      </c>
      <c r="P21" s="46" t="str">
        <f>'104年9月菜單'!C8</f>
        <v>油菜</v>
      </c>
      <c r="Q21" s="46" t="s">
        <v>19</v>
      </c>
      <c r="R21" s="13" t="s">
        <v>17</v>
      </c>
      <c r="S21" s="46" t="str">
        <f>'104年9月菜單'!C9</f>
        <v>味噌豆腐湯</v>
      </c>
      <c r="T21" s="46" t="s">
        <v>18</v>
      </c>
      <c r="U21" s="13" t="s">
        <v>17</v>
      </c>
      <c r="V21" s="246"/>
      <c r="W21" s="133" t="s">
        <v>8</v>
      </c>
      <c r="X21" s="138"/>
      <c r="Y21" s="126" t="s">
        <v>20</v>
      </c>
      <c r="Z21" s="47">
        <v>5.5</v>
      </c>
      <c r="AA21" s="31"/>
      <c r="AB21" s="31"/>
      <c r="AC21" s="32"/>
      <c r="AD21" s="31" t="s">
        <v>21</v>
      </c>
      <c r="AE21" s="31" t="s">
        <v>22</v>
      </c>
      <c r="AF21" s="31" t="s">
        <v>23</v>
      </c>
      <c r="AG21" s="31" t="s">
        <v>24</v>
      </c>
    </row>
    <row r="22" spans="2:33" s="72" customFormat="1" ht="27.75" customHeight="1">
      <c r="B22" s="68" t="s">
        <v>9</v>
      </c>
      <c r="C22" s="238"/>
      <c r="D22" s="15" t="s">
        <v>113</v>
      </c>
      <c r="E22" s="15"/>
      <c r="F22" s="15">
        <v>85</v>
      </c>
      <c r="G22" s="14" t="s">
        <v>215</v>
      </c>
      <c r="H22" s="14"/>
      <c r="I22" s="14">
        <v>80</v>
      </c>
      <c r="J22" s="14" t="s">
        <v>137</v>
      </c>
      <c r="K22" s="15"/>
      <c r="L22" s="14">
        <v>30</v>
      </c>
      <c r="M22" s="14" t="s">
        <v>120</v>
      </c>
      <c r="N22" s="14"/>
      <c r="O22" s="14">
        <v>20</v>
      </c>
      <c r="P22" s="14" t="s">
        <v>313</v>
      </c>
      <c r="Q22" s="14"/>
      <c r="R22" s="14">
        <v>80</v>
      </c>
      <c r="S22" s="14" t="s">
        <v>140</v>
      </c>
      <c r="T22" s="14"/>
      <c r="U22" s="14">
        <v>40</v>
      </c>
      <c r="V22" s="247"/>
      <c r="W22" s="134">
        <v>102.9</v>
      </c>
      <c r="X22" s="139" t="s">
        <v>45</v>
      </c>
      <c r="Y22" s="127" t="s">
        <v>25</v>
      </c>
      <c r="Z22" s="50">
        <v>3</v>
      </c>
      <c r="AA22" s="69"/>
      <c r="AB22" s="70" t="s">
        <v>26</v>
      </c>
      <c r="AC22" s="71">
        <v>6.2</v>
      </c>
      <c r="AD22" s="71">
        <f>AC22*2</f>
        <v>12.4</v>
      </c>
      <c r="AE22" s="71"/>
      <c r="AF22" s="71">
        <f>AC22*15</f>
        <v>93</v>
      </c>
      <c r="AG22" s="71">
        <f>AD22*4+AF22*4</f>
        <v>421.6</v>
      </c>
    </row>
    <row r="23" spans="2:33" s="72" customFormat="1" ht="27.95" customHeight="1">
      <c r="B23" s="68">
        <v>2</v>
      </c>
      <c r="C23" s="238"/>
      <c r="D23" s="14"/>
      <c r="E23" s="15"/>
      <c r="F23" s="14"/>
      <c r="G23" s="14"/>
      <c r="H23" s="14"/>
      <c r="I23" s="14"/>
      <c r="J23" s="14" t="s">
        <v>331</v>
      </c>
      <c r="K23" s="14"/>
      <c r="L23" s="14">
        <v>20</v>
      </c>
      <c r="M23" s="14" t="s">
        <v>262</v>
      </c>
      <c r="N23" s="14"/>
      <c r="O23" s="14">
        <v>20</v>
      </c>
      <c r="P23" s="14"/>
      <c r="Q23" s="14"/>
      <c r="R23" s="14"/>
      <c r="S23" s="14" t="s">
        <v>141</v>
      </c>
      <c r="T23" s="14"/>
      <c r="U23" s="14">
        <v>1</v>
      </c>
      <c r="V23" s="247"/>
      <c r="W23" s="135" t="s">
        <v>10</v>
      </c>
      <c r="X23" s="140"/>
      <c r="Y23" s="128" t="s">
        <v>27</v>
      </c>
      <c r="Z23" s="50">
        <v>2.7</v>
      </c>
      <c r="AA23" s="73"/>
      <c r="AB23" s="74" t="s">
        <v>28</v>
      </c>
      <c r="AC23" s="71">
        <v>2.2000000000000002</v>
      </c>
      <c r="AD23" s="75">
        <f>AC23*7</f>
        <v>15.400000000000002</v>
      </c>
      <c r="AE23" s="71">
        <f>AC23*5</f>
        <v>11</v>
      </c>
      <c r="AF23" s="71" t="s">
        <v>29</v>
      </c>
      <c r="AG23" s="76">
        <f>AD23*4+AE23*9</f>
        <v>160.60000000000002</v>
      </c>
    </row>
    <row r="24" spans="2:33" s="72" customFormat="1" ht="27.95" customHeight="1">
      <c r="B24" s="68" t="s">
        <v>11</v>
      </c>
      <c r="C24" s="238"/>
      <c r="D24" s="14"/>
      <c r="E24" s="15"/>
      <c r="F24" s="14"/>
      <c r="G24" s="14"/>
      <c r="H24" s="56"/>
      <c r="I24" s="14"/>
      <c r="J24" s="14" t="s">
        <v>138</v>
      </c>
      <c r="K24" s="56"/>
      <c r="L24" s="14">
        <v>30</v>
      </c>
      <c r="M24" s="14" t="s">
        <v>263</v>
      </c>
      <c r="N24" s="56"/>
      <c r="O24" s="14">
        <v>5</v>
      </c>
      <c r="P24" s="14"/>
      <c r="Q24" s="56"/>
      <c r="R24" s="14"/>
      <c r="S24" s="15"/>
      <c r="T24" s="56"/>
      <c r="U24" s="14"/>
      <c r="V24" s="247"/>
      <c r="W24" s="134">
        <v>23.4</v>
      </c>
      <c r="X24" s="139" t="s">
        <v>45</v>
      </c>
      <c r="Y24" s="128" t="s">
        <v>30</v>
      </c>
      <c r="Z24" s="50">
        <v>3</v>
      </c>
      <c r="AA24" s="69"/>
      <c r="AB24" s="77" t="s">
        <v>31</v>
      </c>
      <c r="AC24" s="71">
        <v>1.6</v>
      </c>
      <c r="AD24" s="71">
        <f>AC24*1</f>
        <v>1.6</v>
      </c>
      <c r="AE24" s="71" t="s">
        <v>29</v>
      </c>
      <c r="AF24" s="71">
        <f>AC24*5</f>
        <v>8</v>
      </c>
      <c r="AG24" s="71">
        <f>AD24*4+AF24*4</f>
        <v>38.4</v>
      </c>
    </row>
    <row r="25" spans="2:33" s="72" customFormat="1" ht="27.95" customHeight="1">
      <c r="B25" s="249" t="s">
        <v>39</v>
      </c>
      <c r="C25" s="238"/>
      <c r="D25" s="15"/>
      <c r="E25" s="15"/>
      <c r="F25" s="15"/>
      <c r="G25" s="14"/>
      <c r="H25" s="56"/>
      <c r="I25" s="14"/>
      <c r="J25" s="14" t="s">
        <v>125</v>
      </c>
      <c r="K25" s="56"/>
      <c r="L25" s="14">
        <v>5</v>
      </c>
      <c r="M25" s="14" t="s">
        <v>264</v>
      </c>
      <c r="N25" s="56"/>
      <c r="O25" s="14">
        <v>5</v>
      </c>
      <c r="P25" s="14"/>
      <c r="Q25" s="56"/>
      <c r="R25" s="14"/>
      <c r="S25" s="14"/>
      <c r="T25" s="56"/>
      <c r="U25" s="14"/>
      <c r="V25" s="247"/>
      <c r="W25" s="135" t="s">
        <v>12</v>
      </c>
      <c r="X25" s="140"/>
      <c r="Y25" s="128" t="s">
        <v>33</v>
      </c>
      <c r="Z25" s="50"/>
      <c r="AA25" s="73"/>
      <c r="AB25" s="77" t="s">
        <v>34</v>
      </c>
      <c r="AC25" s="71">
        <v>2.5</v>
      </c>
      <c r="AD25" s="71"/>
      <c r="AE25" s="71">
        <f>AC25*5</f>
        <v>12.5</v>
      </c>
      <c r="AF25" s="71" t="s">
        <v>29</v>
      </c>
      <c r="AG25" s="71">
        <f>AE25*9</f>
        <v>112.5</v>
      </c>
    </row>
    <row r="26" spans="2:33" s="72" customFormat="1" ht="27.95" customHeight="1">
      <c r="B26" s="249"/>
      <c r="C26" s="238"/>
      <c r="D26" s="15"/>
      <c r="E26" s="15"/>
      <c r="F26" s="15"/>
      <c r="G26" s="78"/>
      <c r="H26" s="56"/>
      <c r="I26" s="14"/>
      <c r="J26" s="14"/>
      <c r="K26" s="56"/>
      <c r="L26" s="14"/>
      <c r="M26" s="14" t="s">
        <v>266</v>
      </c>
      <c r="N26" s="56"/>
      <c r="O26" s="14">
        <v>30</v>
      </c>
      <c r="P26" s="14"/>
      <c r="Q26" s="56"/>
      <c r="R26" s="14"/>
      <c r="S26" s="14"/>
      <c r="T26" s="56"/>
      <c r="U26" s="14"/>
      <c r="V26" s="247"/>
      <c r="W26" s="134">
        <v>25</v>
      </c>
      <c r="X26" s="139" t="s">
        <v>45</v>
      </c>
      <c r="Y26" s="129" t="s">
        <v>42</v>
      </c>
      <c r="Z26" s="57"/>
      <c r="AA26" s="69"/>
      <c r="AB26" s="77" t="s">
        <v>35</v>
      </c>
      <c r="AC26" s="71"/>
      <c r="AD26" s="77"/>
      <c r="AE26" s="77"/>
      <c r="AF26" s="77">
        <f>AC26*15</f>
        <v>0</v>
      </c>
      <c r="AG26" s="77"/>
    </row>
    <row r="27" spans="2:33" s="72" customFormat="1" ht="27.95" customHeight="1">
      <c r="B27" s="79" t="s">
        <v>36</v>
      </c>
      <c r="C27" s="80"/>
      <c r="D27" s="15"/>
      <c r="E27" s="56"/>
      <c r="F27" s="15"/>
      <c r="G27" s="14"/>
      <c r="H27" s="56"/>
      <c r="I27" s="14"/>
      <c r="J27" s="14"/>
      <c r="K27" s="56"/>
      <c r="L27" s="14"/>
      <c r="M27" s="14"/>
      <c r="N27" s="56"/>
      <c r="O27" s="14"/>
      <c r="P27" s="14"/>
      <c r="Q27" s="56"/>
      <c r="R27" s="14"/>
      <c r="S27" s="14"/>
      <c r="T27" s="56"/>
      <c r="U27" s="14"/>
      <c r="V27" s="247"/>
      <c r="W27" s="135" t="s">
        <v>13</v>
      </c>
      <c r="X27" s="140"/>
      <c r="Y27" s="130"/>
      <c r="Z27" s="50"/>
      <c r="AA27" s="73"/>
      <c r="AB27" s="77"/>
      <c r="AC27" s="71"/>
      <c r="AD27" s="77">
        <f>SUM(AD22:AD26)</f>
        <v>29.400000000000006</v>
      </c>
      <c r="AE27" s="77">
        <f>SUM(AE22:AE26)</f>
        <v>23.5</v>
      </c>
      <c r="AF27" s="77">
        <f>SUM(AF22:AF26)</f>
        <v>101</v>
      </c>
      <c r="AG27" s="77">
        <f>AD27*4+AE27*9+AF27*4</f>
        <v>733.1</v>
      </c>
    </row>
    <row r="28" spans="2:33" s="72" customFormat="1" ht="27.95" customHeight="1" thickBot="1">
      <c r="B28" s="81"/>
      <c r="C28" s="82"/>
      <c r="D28" s="56"/>
      <c r="E28" s="56"/>
      <c r="F28" s="14"/>
      <c r="G28" s="14"/>
      <c r="H28" s="56"/>
      <c r="I28" s="14"/>
      <c r="J28" s="14"/>
      <c r="K28" s="56"/>
      <c r="L28" s="14"/>
      <c r="M28" s="14"/>
      <c r="N28" s="56"/>
      <c r="O28" s="14"/>
      <c r="P28" s="14"/>
      <c r="Q28" s="56"/>
      <c r="R28" s="14"/>
      <c r="S28" s="14"/>
      <c r="T28" s="56"/>
      <c r="U28" s="14"/>
      <c r="V28" s="248"/>
      <c r="W28" s="136">
        <f>W22*4+W26*4+W24*9</f>
        <v>722.2</v>
      </c>
      <c r="X28" s="141" t="s">
        <v>46</v>
      </c>
      <c r="Y28" s="131"/>
      <c r="Z28" s="66"/>
      <c r="AA28" s="69"/>
      <c r="AB28" s="73"/>
      <c r="AC28" s="83"/>
      <c r="AD28" s="84">
        <f>AD27*4/AG27</f>
        <v>0.16041467739735374</v>
      </c>
      <c r="AE28" s="84">
        <f>AE27*9/AG27</f>
        <v>0.28850088664575091</v>
      </c>
      <c r="AF28" s="84">
        <f>AF27*4/AG27</f>
        <v>0.55108443595689538</v>
      </c>
      <c r="AG28" s="73"/>
    </row>
    <row r="29" spans="2:33" s="48" customFormat="1" ht="42" customHeight="1">
      <c r="B29" s="45">
        <v>9</v>
      </c>
      <c r="C29" s="238"/>
      <c r="D29" s="46" t="str">
        <f>'104年9月菜單'!D4</f>
        <v>糙米飯</v>
      </c>
      <c r="E29" s="46" t="s">
        <v>16</v>
      </c>
      <c r="F29" s="13" t="s">
        <v>17</v>
      </c>
      <c r="G29" s="46" t="str">
        <f>'104年9月菜單'!D5</f>
        <v>香滷雞排</v>
      </c>
      <c r="H29" s="46" t="s">
        <v>128</v>
      </c>
      <c r="I29" s="13" t="s">
        <v>17</v>
      </c>
      <c r="J29" s="46" t="str">
        <f>'104年9月菜單'!D6</f>
        <v>絞肉鴿蛋</v>
      </c>
      <c r="K29" s="46" t="s">
        <v>19</v>
      </c>
      <c r="L29" s="13" t="s">
        <v>17</v>
      </c>
      <c r="M29" s="46" t="str">
        <f>'104年9月菜單'!D7</f>
        <v>高麗菜粉絲</v>
      </c>
      <c r="N29" s="46" t="s">
        <v>19</v>
      </c>
      <c r="O29" s="13" t="s">
        <v>17</v>
      </c>
      <c r="P29" s="46" t="str">
        <f>'104年9月菜單'!D8</f>
        <v>豆芽菜</v>
      </c>
      <c r="Q29" s="46" t="s">
        <v>19</v>
      </c>
      <c r="R29" s="13" t="s">
        <v>17</v>
      </c>
      <c r="S29" s="46" t="str">
        <f>'104年9月菜單'!D9</f>
        <v>紫菜蛋花湯</v>
      </c>
      <c r="T29" s="46" t="s">
        <v>18</v>
      </c>
      <c r="U29" s="13" t="s">
        <v>17</v>
      </c>
      <c r="V29" s="246"/>
      <c r="W29" s="133" t="s">
        <v>8</v>
      </c>
      <c r="X29" s="138"/>
      <c r="Y29" s="126" t="s">
        <v>20</v>
      </c>
      <c r="Z29" s="47">
        <v>5.5</v>
      </c>
      <c r="AA29" s="31"/>
      <c r="AB29" s="31"/>
      <c r="AC29" s="32"/>
      <c r="AD29" s="31" t="s">
        <v>21</v>
      </c>
      <c r="AE29" s="31" t="s">
        <v>22</v>
      </c>
      <c r="AF29" s="31" t="s">
        <v>23</v>
      </c>
      <c r="AG29" s="31" t="s">
        <v>24</v>
      </c>
    </row>
    <row r="30" spans="2:33" ht="27.95" customHeight="1">
      <c r="B30" s="49" t="s">
        <v>9</v>
      </c>
      <c r="C30" s="238"/>
      <c r="D30" s="14" t="s">
        <v>143</v>
      </c>
      <c r="E30" s="14"/>
      <c r="F30" s="14">
        <v>20</v>
      </c>
      <c r="G30" s="14" t="s">
        <v>149</v>
      </c>
      <c r="H30" s="14"/>
      <c r="I30" s="14">
        <v>90</v>
      </c>
      <c r="J30" s="15" t="s">
        <v>130</v>
      </c>
      <c r="K30" s="15"/>
      <c r="L30" s="15">
        <v>25</v>
      </c>
      <c r="M30" s="14" t="s">
        <v>119</v>
      </c>
      <c r="N30" s="14"/>
      <c r="O30" s="14">
        <v>60</v>
      </c>
      <c r="P30" s="14" t="s">
        <v>134</v>
      </c>
      <c r="Q30" s="14"/>
      <c r="R30" s="14">
        <v>80</v>
      </c>
      <c r="S30" s="15" t="s">
        <v>148</v>
      </c>
      <c r="T30" s="14"/>
      <c r="U30" s="14">
        <v>5</v>
      </c>
      <c r="V30" s="247"/>
      <c r="W30" s="134">
        <v>101.1</v>
      </c>
      <c r="X30" s="139" t="s">
        <v>45</v>
      </c>
      <c r="Y30" s="127" t="s">
        <v>25</v>
      </c>
      <c r="Z30" s="50">
        <v>2.8</v>
      </c>
      <c r="AA30" s="30"/>
      <c r="AB30" s="51" t="s">
        <v>26</v>
      </c>
      <c r="AC30" s="32">
        <v>6.3</v>
      </c>
      <c r="AD30" s="32">
        <f>AC30*2</f>
        <v>12.6</v>
      </c>
      <c r="AE30" s="32"/>
      <c r="AF30" s="32">
        <f>AC30*15</f>
        <v>94.5</v>
      </c>
      <c r="AG30" s="32">
        <f>AD30*4+AF30*4</f>
        <v>428.4</v>
      </c>
    </row>
    <row r="31" spans="2:33" ht="27.95" customHeight="1">
      <c r="B31" s="49">
        <v>3</v>
      </c>
      <c r="C31" s="238"/>
      <c r="D31" s="14" t="s">
        <v>113</v>
      </c>
      <c r="E31" s="14"/>
      <c r="F31" s="14">
        <v>85</v>
      </c>
      <c r="G31" s="14"/>
      <c r="H31" s="14"/>
      <c r="I31" s="14"/>
      <c r="J31" s="15" t="s">
        <v>145</v>
      </c>
      <c r="K31" s="15"/>
      <c r="L31" s="15">
        <v>25</v>
      </c>
      <c r="M31" s="14" t="s">
        <v>199</v>
      </c>
      <c r="N31" s="14"/>
      <c r="O31" s="14">
        <v>15</v>
      </c>
      <c r="P31" s="14"/>
      <c r="Q31" s="14"/>
      <c r="R31" s="14"/>
      <c r="S31" s="15" t="s">
        <v>118</v>
      </c>
      <c r="T31" s="14"/>
      <c r="U31" s="14">
        <v>10</v>
      </c>
      <c r="V31" s="247"/>
      <c r="W31" s="135" t="s">
        <v>10</v>
      </c>
      <c r="X31" s="140"/>
      <c r="Y31" s="128" t="s">
        <v>27</v>
      </c>
      <c r="Z31" s="50">
        <v>1.6</v>
      </c>
      <c r="AA31" s="31"/>
      <c r="AB31" s="53" t="s">
        <v>28</v>
      </c>
      <c r="AC31" s="32">
        <v>2</v>
      </c>
      <c r="AD31" s="54">
        <f>AC31*7</f>
        <v>14</v>
      </c>
      <c r="AE31" s="32">
        <f>AC31*5</f>
        <v>10</v>
      </c>
      <c r="AF31" s="32" t="s">
        <v>29</v>
      </c>
      <c r="AG31" s="55">
        <f>AD31*4+AE31*9</f>
        <v>146</v>
      </c>
    </row>
    <row r="32" spans="2:33" ht="27.95" customHeight="1">
      <c r="B32" s="49" t="s">
        <v>11</v>
      </c>
      <c r="C32" s="238"/>
      <c r="D32" s="56"/>
      <c r="E32" s="56"/>
      <c r="F32" s="14"/>
      <c r="G32" s="14"/>
      <c r="H32" s="56"/>
      <c r="I32" s="14"/>
      <c r="J32" s="15" t="s">
        <v>146</v>
      </c>
      <c r="K32" s="15"/>
      <c r="L32" s="15">
        <v>1</v>
      </c>
      <c r="M32" s="14" t="s">
        <v>125</v>
      </c>
      <c r="N32" s="56"/>
      <c r="O32" s="14">
        <v>5</v>
      </c>
      <c r="P32" s="14"/>
      <c r="Q32" s="56"/>
      <c r="R32" s="14"/>
      <c r="S32" s="15"/>
      <c r="T32" s="56"/>
      <c r="U32" s="14"/>
      <c r="V32" s="247"/>
      <c r="W32" s="134">
        <v>23.8</v>
      </c>
      <c r="X32" s="139" t="s">
        <v>45</v>
      </c>
      <c r="Y32" s="128" t="s">
        <v>30</v>
      </c>
      <c r="Z32" s="50">
        <v>3</v>
      </c>
      <c r="AA32" s="30"/>
      <c r="AB32" s="31" t="s">
        <v>31</v>
      </c>
      <c r="AC32" s="32">
        <v>1.7</v>
      </c>
      <c r="AD32" s="32">
        <f>AC32*1</f>
        <v>1.7</v>
      </c>
      <c r="AE32" s="32" t="s">
        <v>29</v>
      </c>
      <c r="AF32" s="32">
        <f>AC32*5</f>
        <v>8.5</v>
      </c>
      <c r="AG32" s="32">
        <f>AD32*4+AF32*4</f>
        <v>40.799999999999997</v>
      </c>
    </row>
    <row r="33" spans="2:33" ht="27.95" customHeight="1">
      <c r="B33" s="245" t="s">
        <v>40</v>
      </c>
      <c r="C33" s="238"/>
      <c r="D33" s="56"/>
      <c r="E33" s="56"/>
      <c r="F33" s="14"/>
      <c r="G33" s="14"/>
      <c r="H33" s="56"/>
      <c r="I33" s="14"/>
      <c r="J33" s="15"/>
      <c r="K33" s="15"/>
      <c r="L33" s="15"/>
      <c r="M33" s="14" t="s">
        <v>147</v>
      </c>
      <c r="N33" s="56"/>
      <c r="O33" s="14">
        <v>10</v>
      </c>
      <c r="P33" s="14"/>
      <c r="Q33" s="56"/>
      <c r="R33" s="14"/>
      <c r="S33" s="15"/>
      <c r="T33" s="56"/>
      <c r="U33" s="14"/>
      <c r="V33" s="247"/>
      <c r="W33" s="135" t="s">
        <v>12</v>
      </c>
      <c r="X33" s="140"/>
      <c r="Y33" s="128" t="s">
        <v>33</v>
      </c>
      <c r="Z33" s="50"/>
      <c r="AA33" s="31"/>
      <c r="AB33" s="31" t="s">
        <v>34</v>
      </c>
      <c r="AC33" s="32">
        <v>2.5</v>
      </c>
      <c r="AD33" s="32"/>
      <c r="AE33" s="32">
        <f>AC33*5</f>
        <v>12.5</v>
      </c>
      <c r="AF33" s="32" t="s">
        <v>29</v>
      </c>
      <c r="AG33" s="32">
        <f>AE33*9</f>
        <v>112.5</v>
      </c>
    </row>
    <row r="34" spans="2:33" ht="27.95" customHeight="1">
      <c r="B34" s="245"/>
      <c r="C34" s="238"/>
      <c r="D34" s="56"/>
      <c r="E34" s="56"/>
      <c r="F34" s="14"/>
      <c r="G34" s="14"/>
      <c r="H34" s="56"/>
      <c r="I34" s="14"/>
      <c r="J34" s="15"/>
      <c r="K34" s="56"/>
      <c r="L34" s="15"/>
      <c r="M34" s="14"/>
      <c r="N34" s="56"/>
      <c r="O34" s="14"/>
      <c r="P34" s="14"/>
      <c r="Q34" s="56"/>
      <c r="R34" s="14"/>
      <c r="S34" s="15"/>
      <c r="T34" s="56"/>
      <c r="U34" s="14"/>
      <c r="V34" s="247"/>
      <c r="W34" s="134">
        <v>28.5</v>
      </c>
      <c r="X34" s="139" t="s">
        <v>45</v>
      </c>
      <c r="Y34" s="129" t="s">
        <v>42</v>
      </c>
      <c r="Z34" s="57"/>
      <c r="AA34" s="30"/>
      <c r="AB34" s="31" t="s">
        <v>35</v>
      </c>
      <c r="AC34" s="32">
        <v>1</v>
      </c>
      <c r="AF34" s="31">
        <f>AC34*15</f>
        <v>15</v>
      </c>
    </row>
    <row r="35" spans="2:33" ht="27.95" customHeight="1">
      <c r="B35" s="58" t="s">
        <v>36</v>
      </c>
      <c r="C35" s="59"/>
      <c r="D35" s="56"/>
      <c r="E35" s="56"/>
      <c r="F35" s="14"/>
      <c r="G35" s="14"/>
      <c r="H35" s="56"/>
      <c r="I35" s="14"/>
      <c r="J35" s="14"/>
      <c r="K35" s="56"/>
      <c r="L35" s="14"/>
      <c r="M35" s="14"/>
      <c r="N35" s="56"/>
      <c r="O35" s="14"/>
      <c r="P35" s="14"/>
      <c r="Q35" s="56"/>
      <c r="R35" s="14"/>
      <c r="S35" s="14"/>
      <c r="T35" s="56"/>
      <c r="U35" s="14"/>
      <c r="V35" s="247"/>
      <c r="W35" s="135" t="s">
        <v>13</v>
      </c>
      <c r="X35" s="140"/>
      <c r="Y35" s="130"/>
      <c r="Z35" s="50"/>
      <c r="AA35" s="31"/>
      <c r="AD35" s="31">
        <f>SUM(AD30:AD34)</f>
        <v>28.3</v>
      </c>
      <c r="AE35" s="31">
        <f>SUM(AE30:AE34)</f>
        <v>22.5</v>
      </c>
      <c r="AF35" s="31">
        <f>SUM(AF30:AF34)</f>
        <v>118</v>
      </c>
      <c r="AG35" s="31">
        <f>AD35*4+AE35*9+AF35*4</f>
        <v>787.7</v>
      </c>
    </row>
    <row r="36" spans="2:33" ht="27.95" customHeight="1">
      <c r="B36" s="60"/>
      <c r="C36" s="61"/>
      <c r="D36" s="56"/>
      <c r="E36" s="56"/>
      <c r="F36" s="14"/>
      <c r="G36" s="14"/>
      <c r="H36" s="56"/>
      <c r="I36" s="14"/>
      <c r="J36" s="14"/>
      <c r="K36" s="56"/>
      <c r="L36" s="14"/>
      <c r="M36" s="14"/>
      <c r="N36" s="56"/>
      <c r="O36" s="14"/>
      <c r="P36" s="14"/>
      <c r="Q36" s="56"/>
      <c r="R36" s="14"/>
      <c r="S36" s="14"/>
      <c r="T36" s="56"/>
      <c r="U36" s="14"/>
      <c r="V36" s="248"/>
      <c r="W36" s="136">
        <f>W30*4+W34*4+W32*9</f>
        <v>732.6</v>
      </c>
      <c r="X36" s="141" t="s">
        <v>46</v>
      </c>
      <c r="Y36" s="131"/>
      <c r="Z36" s="66"/>
      <c r="AA36" s="30"/>
      <c r="AD36" s="62">
        <f>AD35*4/AG35</f>
        <v>0.14370953408658119</v>
      </c>
      <c r="AE36" s="62">
        <f>AE35*9/AG35</f>
        <v>0.25707756760187889</v>
      </c>
      <c r="AF36" s="62">
        <f>AF35*4/AG35</f>
        <v>0.5992128983115399</v>
      </c>
    </row>
    <row r="37" spans="2:33" s="48" customFormat="1" ht="42" customHeight="1">
      <c r="B37" s="45">
        <v>9</v>
      </c>
      <c r="C37" s="238"/>
      <c r="D37" s="46" t="str">
        <f>'104年9月菜單'!E4</f>
        <v>台式炒麵</v>
      </c>
      <c r="E37" s="46" t="s">
        <v>19</v>
      </c>
      <c r="F37" s="13" t="s">
        <v>17</v>
      </c>
      <c r="G37" s="46" t="str">
        <f>'104年9月菜單'!E5</f>
        <v>炭烤雞腿</v>
      </c>
      <c r="H37" s="46" t="s">
        <v>230</v>
      </c>
      <c r="I37" s="13" t="s">
        <v>17</v>
      </c>
      <c r="J37" s="46" t="str">
        <f>'104年9月菜單'!E6</f>
        <v>手工水餃</v>
      </c>
      <c r="K37" s="46" t="s">
        <v>150</v>
      </c>
      <c r="L37" s="13" t="s">
        <v>17</v>
      </c>
      <c r="M37" s="46" t="str">
        <f>'104年9月菜單'!E7</f>
        <v>海帶滷干丁</v>
      </c>
      <c r="N37" s="46" t="s">
        <v>19</v>
      </c>
      <c r="O37" s="13" t="s">
        <v>17</v>
      </c>
      <c r="P37" s="46" t="str">
        <f>'104年9月菜單'!E8</f>
        <v>蚵白菜</v>
      </c>
      <c r="Q37" s="46" t="s">
        <v>19</v>
      </c>
      <c r="R37" s="13" t="s">
        <v>17</v>
      </c>
      <c r="S37" s="46" t="str">
        <f>'[1]104年9月菜單'!E9</f>
        <v>竹筍湯</v>
      </c>
      <c r="T37" s="46" t="s">
        <v>18</v>
      </c>
      <c r="U37" s="13" t="s">
        <v>17</v>
      </c>
      <c r="V37" s="246"/>
      <c r="W37" s="133" t="s">
        <v>8</v>
      </c>
      <c r="X37" s="138"/>
      <c r="Y37" s="126" t="s">
        <v>20</v>
      </c>
      <c r="Z37" s="47">
        <v>5.3</v>
      </c>
      <c r="AA37" s="31"/>
      <c r="AB37" s="31"/>
      <c r="AC37" s="32"/>
      <c r="AD37" s="31" t="s">
        <v>21</v>
      </c>
      <c r="AE37" s="31" t="s">
        <v>22</v>
      </c>
      <c r="AF37" s="31" t="s">
        <v>23</v>
      </c>
      <c r="AG37" s="31" t="s">
        <v>24</v>
      </c>
    </row>
    <row r="38" spans="2:33" ht="27.95" customHeight="1">
      <c r="B38" s="49" t="s">
        <v>9</v>
      </c>
      <c r="C38" s="238"/>
      <c r="D38" s="14" t="s">
        <v>133</v>
      </c>
      <c r="E38" s="15"/>
      <c r="F38" s="14">
        <v>120</v>
      </c>
      <c r="G38" s="14" t="s">
        <v>267</v>
      </c>
      <c r="H38" s="15"/>
      <c r="I38" s="14">
        <v>100</v>
      </c>
      <c r="J38" s="15" t="s">
        <v>227</v>
      </c>
      <c r="K38" s="14"/>
      <c r="L38" s="15" t="s">
        <v>271</v>
      </c>
      <c r="M38" s="14" t="s">
        <v>338</v>
      </c>
      <c r="N38" s="15"/>
      <c r="O38" s="14">
        <v>50</v>
      </c>
      <c r="P38" s="14" t="s">
        <v>314</v>
      </c>
      <c r="Q38" s="15"/>
      <c r="R38" s="14">
        <v>80</v>
      </c>
      <c r="S38" s="85" t="s">
        <v>180</v>
      </c>
      <c r="T38" s="14"/>
      <c r="U38" s="14">
        <v>40</v>
      </c>
      <c r="V38" s="247"/>
      <c r="W38" s="134">
        <v>97.2</v>
      </c>
      <c r="X38" s="139" t="s">
        <v>45</v>
      </c>
      <c r="Y38" s="127" t="s">
        <v>25</v>
      </c>
      <c r="Z38" s="50">
        <v>2.8</v>
      </c>
      <c r="AA38" s="30"/>
      <c r="AB38" s="51" t="s">
        <v>26</v>
      </c>
      <c r="AC38" s="32">
        <v>6</v>
      </c>
      <c r="AD38" s="32">
        <f>AC38*2</f>
        <v>12</v>
      </c>
      <c r="AE38" s="32"/>
      <c r="AF38" s="32">
        <f>AC38*15</f>
        <v>90</v>
      </c>
      <c r="AG38" s="32">
        <f>AD38*4+AF38*4</f>
        <v>408</v>
      </c>
    </row>
    <row r="39" spans="2:33" ht="27.95" customHeight="1">
      <c r="B39" s="49">
        <v>4</v>
      </c>
      <c r="C39" s="238"/>
      <c r="D39" s="14" t="s">
        <v>134</v>
      </c>
      <c r="E39" s="15"/>
      <c r="F39" s="14">
        <v>30</v>
      </c>
      <c r="G39" s="14"/>
      <c r="H39" s="15"/>
      <c r="I39" s="14"/>
      <c r="J39" s="15"/>
      <c r="K39" s="14"/>
      <c r="L39" s="15"/>
      <c r="M39" s="14" t="s">
        <v>269</v>
      </c>
      <c r="N39" s="15"/>
      <c r="O39" s="14">
        <v>40</v>
      </c>
      <c r="P39" s="14"/>
      <c r="Q39" s="56"/>
      <c r="R39" s="14"/>
      <c r="S39" s="14"/>
      <c r="T39" s="14"/>
      <c r="U39" s="14"/>
      <c r="V39" s="247"/>
      <c r="W39" s="135" t="s">
        <v>10</v>
      </c>
      <c r="X39" s="140"/>
      <c r="Y39" s="128" t="s">
        <v>27</v>
      </c>
      <c r="Z39" s="50">
        <v>2</v>
      </c>
      <c r="AA39" s="31"/>
      <c r="AB39" s="53" t="s">
        <v>28</v>
      </c>
      <c r="AC39" s="32">
        <v>2.2999999999999998</v>
      </c>
      <c r="AD39" s="54">
        <f>AC39*7</f>
        <v>16.099999999999998</v>
      </c>
      <c r="AE39" s="32">
        <f>AC39*5</f>
        <v>11.5</v>
      </c>
      <c r="AF39" s="32" t="s">
        <v>29</v>
      </c>
      <c r="AG39" s="55">
        <f>AD39*4+AE39*9</f>
        <v>167.89999999999998</v>
      </c>
    </row>
    <row r="40" spans="2:33" ht="27.95" customHeight="1">
      <c r="B40" s="49" t="s">
        <v>11</v>
      </c>
      <c r="C40" s="238"/>
      <c r="D40" s="14" t="s">
        <v>135</v>
      </c>
      <c r="E40" s="15"/>
      <c r="F40" s="14">
        <v>5</v>
      </c>
      <c r="G40" s="14"/>
      <c r="H40" s="15"/>
      <c r="I40" s="14"/>
      <c r="J40" s="15"/>
      <c r="K40" s="56"/>
      <c r="L40" s="15"/>
      <c r="M40" s="14" t="s">
        <v>270</v>
      </c>
      <c r="N40" s="15"/>
      <c r="O40" s="14">
        <v>1</v>
      </c>
      <c r="P40" s="14"/>
      <c r="Q40" s="56"/>
      <c r="R40" s="14"/>
      <c r="S40" s="15"/>
      <c r="T40" s="14"/>
      <c r="U40" s="14"/>
      <c r="V40" s="247"/>
      <c r="W40" s="134">
        <v>24.2</v>
      </c>
      <c r="X40" s="139" t="s">
        <v>45</v>
      </c>
      <c r="Y40" s="128" t="s">
        <v>30</v>
      </c>
      <c r="Z40" s="50">
        <v>3</v>
      </c>
      <c r="AA40" s="30"/>
      <c r="AB40" s="31" t="s">
        <v>31</v>
      </c>
      <c r="AC40" s="32">
        <v>1.5</v>
      </c>
      <c r="AD40" s="32">
        <f>AC40*1</f>
        <v>1.5</v>
      </c>
      <c r="AE40" s="32" t="s">
        <v>29</v>
      </c>
      <c r="AF40" s="32">
        <f>AC40*5</f>
        <v>7.5</v>
      </c>
      <c r="AG40" s="32">
        <f>AD40*4+AF40*4</f>
        <v>36</v>
      </c>
    </row>
    <row r="41" spans="2:33" ht="27.95" customHeight="1">
      <c r="B41" s="245" t="s">
        <v>32</v>
      </c>
      <c r="C41" s="238"/>
      <c r="D41" s="15" t="s">
        <v>130</v>
      </c>
      <c r="E41" s="15"/>
      <c r="F41" s="15">
        <v>10</v>
      </c>
      <c r="G41" s="14"/>
      <c r="H41" s="15"/>
      <c r="I41" s="14"/>
      <c r="J41" s="15"/>
      <c r="K41" s="56"/>
      <c r="L41" s="15"/>
      <c r="M41" s="14"/>
      <c r="N41" s="15"/>
      <c r="O41" s="14"/>
      <c r="P41" s="14"/>
      <c r="Q41" s="15"/>
      <c r="R41" s="14"/>
      <c r="S41" s="15"/>
      <c r="T41" s="14"/>
      <c r="U41" s="14"/>
      <c r="V41" s="247"/>
      <c r="W41" s="135" t="s">
        <v>12</v>
      </c>
      <c r="X41" s="140"/>
      <c r="Y41" s="128" t="s">
        <v>33</v>
      </c>
      <c r="Z41" s="50"/>
      <c r="AA41" s="31"/>
      <c r="AB41" s="31" t="s">
        <v>34</v>
      </c>
      <c r="AC41" s="32">
        <v>2.5</v>
      </c>
      <c r="AD41" s="32"/>
      <c r="AE41" s="32">
        <f>AC41*5</f>
        <v>12.5</v>
      </c>
      <c r="AF41" s="32" t="s">
        <v>29</v>
      </c>
      <c r="AG41" s="32">
        <f>AE41*9</f>
        <v>112.5</v>
      </c>
    </row>
    <row r="42" spans="2:33" ht="27.95" customHeight="1">
      <c r="B42" s="245"/>
      <c r="C42" s="238"/>
      <c r="D42" s="56"/>
      <c r="E42" s="56"/>
      <c r="F42" s="14"/>
      <c r="G42" s="14"/>
      <c r="H42" s="56"/>
      <c r="I42" s="14"/>
      <c r="J42" s="14"/>
      <c r="K42" s="56"/>
      <c r="L42" s="14"/>
      <c r="M42" s="14"/>
      <c r="N42" s="56"/>
      <c r="O42" s="14"/>
      <c r="P42" s="14"/>
      <c r="Q42" s="56"/>
      <c r="R42" s="14"/>
      <c r="S42" s="15"/>
      <c r="T42" s="56"/>
      <c r="U42" s="15"/>
      <c r="V42" s="247"/>
      <c r="W42" s="134">
        <v>27.3</v>
      </c>
      <c r="X42" s="139" t="s">
        <v>45</v>
      </c>
      <c r="Y42" s="129" t="s">
        <v>42</v>
      </c>
      <c r="Z42" s="57"/>
      <c r="AA42" s="30"/>
      <c r="AB42" s="31" t="s">
        <v>35</v>
      </c>
      <c r="AF42" s="31">
        <f>AC42*15</f>
        <v>0</v>
      </c>
    </row>
    <row r="43" spans="2:33" ht="27.95" customHeight="1">
      <c r="B43" s="58" t="s">
        <v>36</v>
      </c>
      <c r="C43" s="59"/>
      <c r="D43" s="56"/>
      <c r="E43" s="56"/>
      <c r="F43" s="14"/>
      <c r="G43" s="14"/>
      <c r="H43" s="56"/>
      <c r="I43" s="14"/>
      <c r="J43" s="15"/>
      <c r="K43" s="56"/>
      <c r="L43" s="15"/>
      <c r="M43" s="14"/>
      <c r="N43" s="56"/>
      <c r="O43" s="14"/>
      <c r="P43" s="14"/>
      <c r="Q43" s="56"/>
      <c r="R43" s="14"/>
      <c r="S43" s="15"/>
      <c r="T43" s="56"/>
      <c r="U43" s="15"/>
      <c r="V43" s="247"/>
      <c r="W43" s="135" t="s">
        <v>13</v>
      </c>
      <c r="X43" s="140"/>
      <c r="Y43" s="130"/>
      <c r="Z43" s="50"/>
      <c r="AA43" s="31"/>
      <c r="AD43" s="31">
        <f>SUM(AD38:AD42)</f>
        <v>29.599999999999998</v>
      </c>
      <c r="AE43" s="31">
        <f>SUM(AE38:AE42)</f>
        <v>24</v>
      </c>
      <c r="AF43" s="31">
        <f>SUM(AF38:AF42)</f>
        <v>97.5</v>
      </c>
      <c r="AG43" s="31">
        <f>AD43*4+AE43*9+AF43*4</f>
        <v>724.4</v>
      </c>
    </row>
    <row r="44" spans="2:33" ht="27.95" customHeight="1" thickBot="1">
      <c r="B44" s="86"/>
      <c r="C44" s="61"/>
      <c r="D44" s="87"/>
      <c r="E44" s="87"/>
      <c r="F44" s="88"/>
      <c r="G44" s="88"/>
      <c r="H44" s="87"/>
      <c r="I44" s="88"/>
      <c r="J44" s="88"/>
      <c r="K44" s="87"/>
      <c r="L44" s="88"/>
      <c r="M44" s="88"/>
      <c r="N44" s="87"/>
      <c r="O44" s="88"/>
      <c r="P44" s="88"/>
      <c r="Q44" s="87"/>
      <c r="R44" s="88"/>
      <c r="S44" s="88"/>
      <c r="T44" s="87"/>
      <c r="U44" s="88"/>
      <c r="V44" s="248"/>
      <c r="W44" s="136">
        <f>W38*4+W42*4+W40*9</f>
        <v>715.8</v>
      </c>
      <c r="X44" s="141" t="s">
        <v>332</v>
      </c>
      <c r="Y44" s="131"/>
      <c r="Z44" s="66"/>
      <c r="AA44" s="30"/>
      <c r="AD44" s="62">
        <f>AD43*4/AG43</f>
        <v>0.16344561016013251</v>
      </c>
      <c r="AE44" s="62">
        <f>AE43*9/AG43</f>
        <v>0.29817780231916069</v>
      </c>
      <c r="AF44" s="62">
        <f>AF43*4/AG43</f>
        <v>0.53837658752070683</v>
      </c>
    </row>
    <row r="45" spans="2:33" s="92" customFormat="1" ht="21.75" customHeight="1">
      <c r="B45" s="89"/>
      <c r="C45" s="31"/>
      <c r="D45" s="52"/>
      <c r="E45" s="90"/>
      <c r="F45" s="52"/>
      <c r="G45" s="52"/>
      <c r="H45" s="90"/>
      <c r="I45" s="52"/>
      <c r="J45" s="250"/>
      <c r="K45" s="250"/>
      <c r="L45" s="250"/>
      <c r="M45" s="250"/>
      <c r="N45" s="250"/>
      <c r="O45" s="250"/>
      <c r="P45" s="250"/>
      <c r="Q45" s="250"/>
      <c r="R45" s="250"/>
      <c r="S45" s="250"/>
      <c r="T45" s="250"/>
      <c r="U45" s="250"/>
      <c r="V45" s="250"/>
      <c r="W45" s="250"/>
      <c r="X45" s="250"/>
      <c r="Y45" s="250"/>
      <c r="Z45" s="250"/>
      <c r="AA45" s="91"/>
      <c r="AB45" s="77"/>
      <c r="AC45" s="71"/>
      <c r="AD45" s="77"/>
      <c r="AE45" s="77"/>
      <c r="AF45" s="77"/>
      <c r="AG45" s="77"/>
    </row>
    <row r="46" spans="2:33">
      <c r="B46" s="71"/>
      <c r="C46" s="92"/>
      <c r="D46" s="251"/>
      <c r="E46" s="251"/>
      <c r="F46" s="252"/>
      <c r="G46" s="252"/>
      <c r="H46" s="93"/>
      <c r="I46" s="31"/>
      <c r="J46" s="31"/>
      <c r="K46" s="93"/>
      <c r="L46" s="31"/>
      <c r="N46" s="93"/>
      <c r="O46" s="31"/>
      <c r="Q46" s="93"/>
      <c r="R46" s="31"/>
      <c r="T46" s="93"/>
      <c r="U46" s="31"/>
      <c r="V46" s="94"/>
      <c r="Z46" s="97"/>
    </row>
    <row r="47" spans="2:33">
      <c r="Z47" s="97"/>
    </row>
    <row r="48" spans="2:33">
      <c r="Z48" s="97"/>
    </row>
    <row r="49" spans="26:26">
      <c r="Z49" s="97"/>
    </row>
    <row r="50" spans="26:26">
      <c r="Z50" s="97"/>
    </row>
    <row r="51" spans="26:26">
      <c r="Z51" s="97"/>
    </row>
    <row r="52" spans="26:26">
      <c r="Z52" s="97"/>
    </row>
  </sheetData>
  <mergeCells count="19">
    <mergeCell ref="J45:Z45"/>
    <mergeCell ref="D46:G46"/>
    <mergeCell ref="C29:C34"/>
    <mergeCell ref="V29:V36"/>
    <mergeCell ref="B33:B34"/>
    <mergeCell ref="C37:C42"/>
    <mergeCell ref="V37:V44"/>
    <mergeCell ref="B41:B42"/>
    <mergeCell ref="C21:C26"/>
    <mergeCell ref="B1:Z1"/>
    <mergeCell ref="B2:G2"/>
    <mergeCell ref="C5:C10"/>
    <mergeCell ref="V5:V12"/>
    <mergeCell ref="B9:B10"/>
    <mergeCell ref="C13:C18"/>
    <mergeCell ref="V13:V20"/>
    <mergeCell ref="B17:B18"/>
    <mergeCell ref="V21:V28"/>
    <mergeCell ref="B25:B26"/>
  </mergeCells>
  <phoneticPr fontId="19" type="noConversion"/>
  <pageMargins left="1.1599999999999999" right="0.17" top="0.18" bottom="0.17" header="0.5" footer="0.23"/>
  <pageSetup paperSize="9" scale="4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G52"/>
  <sheetViews>
    <sheetView topLeftCell="A10" zoomScale="60" workbookViewId="0">
      <selection activeCell="G15" sqref="G15"/>
    </sheetView>
  </sheetViews>
  <sheetFormatPr defaultRowHeight="20.25"/>
  <cols>
    <col min="1" max="1" width="1.875" style="52" customWidth="1"/>
    <col min="2" max="2" width="4.875" style="89" customWidth="1"/>
    <col min="3" max="3" width="0" style="52" hidden="1" customWidth="1"/>
    <col min="4" max="4" width="18.625" style="52" customWidth="1"/>
    <col min="5" max="5" width="5.625" style="90" customWidth="1"/>
    <col min="6" max="6" width="11.25" style="52" customWidth="1"/>
    <col min="7" max="7" width="18.625" style="52" customWidth="1"/>
    <col min="8" max="8" width="5.625" style="90" customWidth="1"/>
    <col min="9" max="9" width="11.875" style="52" customWidth="1"/>
    <col min="10" max="10" width="18.625" style="52" customWidth="1"/>
    <col min="11" max="11" width="5.625" style="90" customWidth="1"/>
    <col min="12" max="12" width="11.75" style="52" customWidth="1"/>
    <col min="13" max="13" width="18.625" style="52" customWidth="1"/>
    <col min="14" max="14" width="5.625" style="90" customWidth="1"/>
    <col min="15" max="15" width="12.125" style="52" customWidth="1"/>
    <col min="16" max="16" width="18.625" style="52" customWidth="1"/>
    <col min="17" max="17" width="5.625" style="90" customWidth="1"/>
    <col min="18" max="18" width="11.75" style="52" customWidth="1"/>
    <col min="19" max="19" width="18.625" style="52" customWidth="1"/>
    <col min="20" max="20" width="5.625" style="90" customWidth="1"/>
    <col min="21" max="21" width="12.75" style="52" customWidth="1"/>
    <col min="22" max="22" width="5.25" style="98" customWidth="1"/>
    <col min="23" max="23" width="10.25" style="95" customWidth="1"/>
    <col min="24" max="24" width="6.625" style="96" customWidth="1"/>
    <col min="25" max="25" width="11.25" style="96" customWidth="1"/>
    <col min="26" max="26" width="6.625" style="99" customWidth="1"/>
    <col min="27" max="27" width="6.625" style="52" customWidth="1"/>
    <col min="28" max="28" width="6" style="31" hidden="1" customWidth="1"/>
    <col min="29" max="29" width="5.5" style="32" hidden="1" customWidth="1"/>
    <col min="30" max="30" width="7.75" style="31" hidden="1" customWidth="1"/>
    <col min="31" max="31" width="8" style="31" hidden="1" customWidth="1"/>
    <col min="32" max="32" width="7.875" style="31" hidden="1" customWidth="1"/>
    <col min="33" max="33" width="7.5" style="31" hidden="1" customWidth="1"/>
    <col min="34" max="16384" width="9" style="52"/>
  </cols>
  <sheetData>
    <row r="1" spans="2:33" s="19" customFormat="1" ht="38.25">
      <c r="B1" s="239" t="s">
        <v>318</v>
      </c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  <c r="Y1" s="239"/>
      <c r="Z1" s="239"/>
      <c r="AA1" s="18"/>
      <c r="AC1" s="20"/>
    </row>
    <row r="2" spans="2:33" s="19" customFormat="1" ht="18.95" customHeight="1">
      <c r="B2" s="240"/>
      <c r="C2" s="241"/>
      <c r="D2" s="241"/>
      <c r="E2" s="241"/>
      <c r="F2" s="241"/>
      <c r="G2" s="241"/>
      <c r="H2" s="21"/>
      <c r="I2" s="18"/>
      <c r="J2" s="18"/>
      <c r="K2" s="21"/>
      <c r="L2" s="18"/>
      <c r="M2" s="18"/>
      <c r="N2" s="21"/>
      <c r="O2" s="18"/>
      <c r="P2" s="18"/>
      <c r="Q2" s="21"/>
      <c r="R2" s="18"/>
      <c r="S2" s="18"/>
      <c r="T2" s="21"/>
      <c r="U2" s="18"/>
      <c r="V2" s="22"/>
      <c r="W2" s="23"/>
      <c r="X2" s="24"/>
      <c r="Y2" s="24"/>
      <c r="Z2" s="23"/>
      <c r="AA2" s="18"/>
      <c r="AC2" s="20"/>
    </row>
    <row r="3" spans="2:33" s="31" customFormat="1" ht="30" customHeight="1" thickBot="1">
      <c r="B3" s="112" t="s">
        <v>43</v>
      </c>
      <c r="C3" s="112"/>
      <c r="D3" s="113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19"/>
      <c r="T3" s="25"/>
      <c r="U3" s="25"/>
      <c r="V3" s="26"/>
      <c r="W3" s="27"/>
      <c r="X3" s="28"/>
      <c r="Y3" s="28"/>
      <c r="Z3" s="29"/>
      <c r="AA3" s="30"/>
      <c r="AC3" s="32"/>
    </row>
    <row r="4" spans="2:33" s="44" customFormat="1" ht="43.5">
      <c r="B4" s="33" t="s">
        <v>0</v>
      </c>
      <c r="C4" s="34" t="s">
        <v>1</v>
      </c>
      <c r="D4" s="35" t="s">
        <v>2</v>
      </c>
      <c r="E4" s="36" t="s">
        <v>41</v>
      </c>
      <c r="F4" s="35"/>
      <c r="G4" s="35" t="s">
        <v>3</v>
      </c>
      <c r="H4" s="36" t="s">
        <v>41</v>
      </c>
      <c r="I4" s="35"/>
      <c r="J4" s="35" t="s">
        <v>4</v>
      </c>
      <c r="K4" s="36" t="s">
        <v>41</v>
      </c>
      <c r="L4" s="35"/>
      <c r="M4" s="35" t="s">
        <v>4</v>
      </c>
      <c r="N4" s="36" t="s">
        <v>41</v>
      </c>
      <c r="O4" s="35"/>
      <c r="P4" s="35" t="s">
        <v>4</v>
      </c>
      <c r="Q4" s="36" t="s">
        <v>41</v>
      </c>
      <c r="R4" s="35"/>
      <c r="S4" s="37" t="s">
        <v>5</v>
      </c>
      <c r="T4" s="36" t="s">
        <v>41</v>
      </c>
      <c r="U4" s="35"/>
      <c r="V4" s="12" t="s">
        <v>6</v>
      </c>
      <c r="W4" s="132" t="s">
        <v>7</v>
      </c>
      <c r="X4" s="137"/>
      <c r="Y4" s="38" t="s">
        <v>14</v>
      </c>
      <c r="Z4" s="39" t="s">
        <v>15</v>
      </c>
      <c r="AA4" s="40"/>
      <c r="AB4" s="41"/>
      <c r="AC4" s="42"/>
      <c r="AD4" s="43"/>
      <c r="AE4" s="43"/>
      <c r="AF4" s="43"/>
      <c r="AG4" s="43"/>
    </row>
    <row r="5" spans="2:33" s="48" customFormat="1" ht="42" customHeight="1">
      <c r="B5" s="45">
        <v>9</v>
      </c>
      <c r="C5" s="238"/>
      <c r="D5" s="46" t="str">
        <f>'104年9月菜單'!A11</f>
        <v>五穀米飯</v>
      </c>
      <c r="E5" s="46" t="s">
        <v>16</v>
      </c>
      <c r="F5" s="13" t="s">
        <v>17</v>
      </c>
      <c r="G5" s="46" t="str">
        <f>'104年9月菜單'!A12</f>
        <v>燒烤四角豆腐</v>
      </c>
      <c r="H5" s="46" t="s">
        <v>144</v>
      </c>
      <c r="I5" s="13" t="s">
        <v>17</v>
      </c>
      <c r="J5" s="46" t="str">
        <f>'104年9月菜單'!A13</f>
        <v>蕃茄蛋</v>
      </c>
      <c r="K5" s="46" t="s">
        <v>19</v>
      </c>
      <c r="L5" s="13" t="s">
        <v>17</v>
      </c>
      <c r="M5" s="46" t="str">
        <f>'104年9月菜單'!A14</f>
        <v>佛跳牆</v>
      </c>
      <c r="N5" s="46" t="s">
        <v>19</v>
      </c>
      <c r="O5" s="13" t="s">
        <v>17</v>
      </c>
      <c r="P5" s="46" t="str">
        <f>'104年9月菜單'!A15</f>
        <v>油菜</v>
      </c>
      <c r="Q5" s="46" t="s">
        <v>19</v>
      </c>
      <c r="R5" s="13" t="s">
        <v>17</v>
      </c>
      <c r="S5" s="46" t="str">
        <f>'104年9月菜單'!A16</f>
        <v>玉米濃湯</v>
      </c>
      <c r="T5" s="46" t="s">
        <v>155</v>
      </c>
      <c r="U5" s="13" t="s">
        <v>17</v>
      </c>
      <c r="V5" s="242"/>
      <c r="W5" s="133" t="s">
        <v>8</v>
      </c>
      <c r="X5" s="138"/>
      <c r="Y5" s="126" t="s">
        <v>20</v>
      </c>
      <c r="Z5" s="47">
        <v>5.5</v>
      </c>
      <c r="AA5" s="31"/>
      <c r="AB5" s="31"/>
      <c r="AC5" s="32"/>
      <c r="AD5" s="31" t="s">
        <v>21</v>
      </c>
      <c r="AE5" s="31" t="s">
        <v>22</v>
      </c>
      <c r="AF5" s="31" t="s">
        <v>23</v>
      </c>
      <c r="AG5" s="31" t="s">
        <v>24</v>
      </c>
    </row>
    <row r="6" spans="2:33" ht="27.95" customHeight="1">
      <c r="B6" s="49" t="s">
        <v>9</v>
      </c>
      <c r="C6" s="238"/>
      <c r="D6" s="14" t="s">
        <v>126</v>
      </c>
      <c r="E6" s="14"/>
      <c r="F6" s="14">
        <v>20</v>
      </c>
      <c r="G6" s="14" t="s">
        <v>152</v>
      </c>
      <c r="H6" s="15"/>
      <c r="I6" s="14">
        <v>55</v>
      </c>
      <c r="J6" s="14" t="s">
        <v>153</v>
      </c>
      <c r="K6" s="14"/>
      <c r="L6" s="14">
        <v>50</v>
      </c>
      <c r="M6" s="15" t="s">
        <v>119</v>
      </c>
      <c r="N6" s="14"/>
      <c r="O6" s="14">
        <v>50</v>
      </c>
      <c r="P6" s="14" t="s">
        <v>313</v>
      </c>
      <c r="Q6" s="14"/>
      <c r="R6" s="14">
        <v>80</v>
      </c>
      <c r="S6" s="15" t="s">
        <v>156</v>
      </c>
      <c r="T6" s="14"/>
      <c r="U6" s="14">
        <v>30</v>
      </c>
      <c r="V6" s="243"/>
      <c r="W6" s="134">
        <v>101.3</v>
      </c>
      <c r="X6" s="139" t="s">
        <v>45</v>
      </c>
      <c r="Y6" s="127" t="s">
        <v>25</v>
      </c>
      <c r="Z6" s="50">
        <v>2.5</v>
      </c>
      <c r="AA6" s="30"/>
      <c r="AB6" s="51" t="s">
        <v>26</v>
      </c>
      <c r="AC6" s="32">
        <v>6</v>
      </c>
      <c r="AD6" s="32">
        <f>AC6*2</f>
        <v>12</v>
      </c>
      <c r="AE6" s="32"/>
      <c r="AF6" s="32">
        <f>AC6*15</f>
        <v>90</v>
      </c>
      <c r="AG6" s="32">
        <f>AD6*4+AF6*4</f>
        <v>408</v>
      </c>
    </row>
    <row r="7" spans="2:33" ht="27.95" customHeight="1">
      <c r="B7" s="49">
        <v>7</v>
      </c>
      <c r="C7" s="238"/>
      <c r="D7" s="14" t="s">
        <v>113</v>
      </c>
      <c r="E7" s="14"/>
      <c r="F7" s="14">
        <v>85</v>
      </c>
      <c r="G7" s="14" t="s">
        <v>116</v>
      </c>
      <c r="H7" s="15"/>
      <c r="I7" s="14">
        <v>1</v>
      </c>
      <c r="J7" s="14" t="s">
        <v>118</v>
      </c>
      <c r="K7" s="14"/>
      <c r="L7" s="14">
        <v>40</v>
      </c>
      <c r="M7" s="15" t="s">
        <v>154</v>
      </c>
      <c r="N7" s="14"/>
      <c r="O7" s="14">
        <v>15</v>
      </c>
      <c r="P7" s="14"/>
      <c r="Q7" s="14"/>
      <c r="R7" s="14"/>
      <c r="S7" s="15" t="s">
        <v>157</v>
      </c>
      <c r="T7" s="14"/>
      <c r="U7" s="14">
        <v>15</v>
      </c>
      <c r="V7" s="243"/>
      <c r="W7" s="135" t="s">
        <v>10</v>
      </c>
      <c r="X7" s="140"/>
      <c r="Y7" s="128" t="s">
        <v>27</v>
      </c>
      <c r="Z7" s="50">
        <v>2.1</v>
      </c>
      <c r="AA7" s="31"/>
      <c r="AB7" s="53" t="s">
        <v>28</v>
      </c>
      <c r="AC7" s="32">
        <v>2</v>
      </c>
      <c r="AD7" s="54">
        <f>AC7*7</f>
        <v>14</v>
      </c>
      <c r="AE7" s="32">
        <f>AC7*5</f>
        <v>10</v>
      </c>
      <c r="AF7" s="32" t="s">
        <v>29</v>
      </c>
      <c r="AG7" s="55">
        <f>AD7*4+AE7*9</f>
        <v>146</v>
      </c>
    </row>
    <row r="8" spans="2:33" ht="27.95" customHeight="1">
      <c r="B8" s="49" t="s">
        <v>11</v>
      </c>
      <c r="C8" s="238"/>
      <c r="D8" s="15"/>
      <c r="E8" s="15"/>
      <c r="F8" s="15"/>
      <c r="G8" s="14" t="s">
        <v>115</v>
      </c>
      <c r="H8" s="56"/>
      <c r="I8" s="14">
        <v>1</v>
      </c>
      <c r="J8" s="14" t="s">
        <v>115</v>
      </c>
      <c r="K8" s="56"/>
      <c r="L8" s="14">
        <v>1</v>
      </c>
      <c r="M8" s="15" t="s">
        <v>145</v>
      </c>
      <c r="N8" s="56"/>
      <c r="O8" s="14">
        <v>15</v>
      </c>
      <c r="P8" s="14"/>
      <c r="Q8" s="56"/>
      <c r="R8" s="14"/>
      <c r="S8" s="15" t="s">
        <v>158</v>
      </c>
      <c r="T8" s="56"/>
      <c r="U8" s="14">
        <v>10</v>
      </c>
      <c r="V8" s="243"/>
      <c r="W8" s="134">
        <v>25</v>
      </c>
      <c r="X8" s="139" t="s">
        <v>45</v>
      </c>
      <c r="Y8" s="128" t="s">
        <v>30</v>
      </c>
      <c r="Z8" s="50">
        <v>3</v>
      </c>
      <c r="AA8" s="30"/>
      <c r="AB8" s="31" t="s">
        <v>31</v>
      </c>
      <c r="AC8" s="32">
        <v>1.8</v>
      </c>
      <c r="AD8" s="32">
        <f>AC8*1</f>
        <v>1.8</v>
      </c>
      <c r="AE8" s="32" t="s">
        <v>29</v>
      </c>
      <c r="AF8" s="32">
        <f>AC8*5</f>
        <v>9</v>
      </c>
      <c r="AG8" s="32">
        <f>AD8*4+AF8*4</f>
        <v>43.2</v>
      </c>
    </row>
    <row r="9" spans="2:33" ht="27.95" customHeight="1">
      <c r="B9" s="245" t="s">
        <v>37</v>
      </c>
      <c r="C9" s="238"/>
      <c r="D9" s="15"/>
      <c r="E9" s="15"/>
      <c r="F9" s="15"/>
      <c r="G9" s="14"/>
      <c r="H9" s="56"/>
      <c r="I9" s="14"/>
      <c r="J9" s="14"/>
      <c r="K9" s="56"/>
      <c r="L9" s="14"/>
      <c r="M9" s="15"/>
      <c r="N9" s="56"/>
      <c r="O9" s="14"/>
      <c r="P9" s="14"/>
      <c r="Q9" s="56"/>
      <c r="R9" s="14"/>
      <c r="S9" s="15"/>
      <c r="T9" s="56"/>
      <c r="U9" s="14"/>
      <c r="V9" s="243"/>
      <c r="W9" s="135" t="s">
        <v>12</v>
      </c>
      <c r="X9" s="140"/>
      <c r="Y9" s="128" t="s">
        <v>33</v>
      </c>
      <c r="Z9" s="50"/>
      <c r="AA9" s="31"/>
      <c r="AB9" s="31" t="s">
        <v>34</v>
      </c>
      <c r="AC9" s="32">
        <v>2.5</v>
      </c>
      <c r="AD9" s="32"/>
      <c r="AE9" s="32">
        <f>AC9*5</f>
        <v>12.5</v>
      </c>
      <c r="AF9" s="32" t="s">
        <v>29</v>
      </c>
      <c r="AG9" s="32">
        <f>AE9*9</f>
        <v>112.5</v>
      </c>
    </row>
    <row r="10" spans="2:33" ht="27.95" customHeight="1">
      <c r="B10" s="245"/>
      <c r="C10" s="238"/>
      <c r="D10" s="15"/>
      <c r="E10" s="15"/>
      <c r="F10" s="15"/>
      <c r="G10" s="14"/>
      <c r="H10" s="56"/>
      <c r="I10" s="14"/>
      <c r="J10" s="14"/>
      <c r="K10" s="56"/>
      <c r="L10" s="14"/>
      <c r="M10" s="15"/>
      <c r="N10" s="56"/>
      <c r="O10" s="14"/>
      <c r="P10" s="14"/>
      <c r="Q10" s="56"/>
      <c r="R10" s="14"/>
      <c r="S10" s="15"/>
      <c r="T10" s="56"/>
      <c r="U10" s="14"/>
      <c r="V10" s="243"/>
      <c r="W10" s="134">
        <v>27.2</v>
      </c>
      <c r="X10" s="139" t="s">
        <v>45</v>
      </c>
      <c r="Y10" s="129" t="s">
        <v>42</v>
      </c>
      <c r="Z10" s="57"/>
      <c r="AA10" s="30"/>
      <c r="AB10" s="31" t="s">
        <v>35</v>
      </c>
      <c r="AC10" s="32">
        <v>1</v>
      </c>
      <c r="AF10" s="31">
        <f>AC10*15</f>
        <v>15</v>
      </c>
    </row>
    <row r="11" spans="2:33" ht="27.95" customHeight="1">
      <c r="B11" s="58" t="s">
        <v>36</v>
      </c>
      <c r="C11" s="59"/>
      <c r="D11" s="15"/>
      <c r="E11" s="56"/>
      <c r="F11" s="15"/>
      <c r="G11" s="14"/>
      <c r="H11" s="56"/>
      <c r="I11" s="14"/>
      <c r="J11" s="14"/>
      <c r="K11" s="56"/>
      <c r="L11" s="14"/>
      <c r="M11" s="14"/>
      <c r="N11" s="56"/>
      <c r="O11" s="14"/>
      <c r="P11" s="14"/>
      <c r="Q11" s="56"/>
      <c r="R11" s="14"/>
      <c r="S11" s="14"/>
      <c r="T11" s="56"/>
      <c r="U11" s="14"/>
      <c r="V11" s="243"/>
      <c r="W11" s="135" t="s">
        <v>13</v>
      </c>
      <c r="X11" s="140"/>
      <c r="Y11" s="130"/>
      <c r="Z11" s="50"/>
      <c r="AA11" s="31"/>
      <c r="AD11" s="31">
        <f>SUM(AD6:AD10)</f>
        <v>27.8</v>
      </c>
      <c r="AE11" s="31">
        <f>SUM(AE6:AE10)</f>
        <v>22.5</v>
      </c>
      <c r="AF11" s="31">
        <f>SUM(AF6:AF10)</f>
        <v>114</v>
      </c>
      <c r="AG11" s="31">
        <f>AD11*4+AE11*9+AF11*4</f>
        <v>769.7</v>
      </c>
    </row>
    <row r="12" spans="2:33" ht="27.95" customHeight="1">
      <c r="B12" s="63"/>
      <c r="C12" s="64"/>
      <c r="D12" s="65"/>
      <c r="E12" s="65"/>
      <c r="F12" s="16"/>
      <c r="G12" s="16"/>
      <c r="H12" s="65"/>
      <c r="I12" s="16"/>
      <c r="J12" s="16"/>
      <c r="K12" s="65"/>
      <c r="L12" s="16"/>
      <c r="M12" s="16"/>
      <c r="N12" s="65"/>
      <c r="O12" s="16"/>
      <c r="P12" s="16"/>
      <c r="Q12" s="65"/>
      <c r="R12" s="16"/>
      <c r="S12" s="16"/>
      <c r="T12" s="65"/>
      <c r="U12" s="16"/>
      <c r="V12" s="244"/>
      <c r="W12" s="136">
        <f>W6*4+W10*4+W8*9</f>
        <v>739</v>
      </c>
      <c r="X12" s="141" t="s">
        <v>46</v>
      </c>
      <c r="Y12" s="131"/>
      <c r="Z12" s="66"/>
      <c r="AA12" s="30"/>
      <c r="AD12" s="62">
        <f>AD11*4/AG11</f>
        <v>0.14447187215798363</v>
      </c>
      <c r="AE12" s="62">
        <f>AE11*9/AG11</f>
        <v>0.26308951539560865</v>
      </c>
      <c r="AF12" s="62">
        <f>AF11*4/AG11</f>
        <v>0.59243861244640761</v>
      </c>
    </row>
    <row r="13" spans="2:33" s="48" customFormat="1" ht="42" customHeight="1">
      <c r="B13" s="45">
        <v>9</v>
      </c>
      <c r="C13" s="238"/>
      <c r="D13" s="46" t="str">
        <f>'104年9月菜單'!B11</f>
        <v>糙米飯</v>
      </c>
      <c r="E13" s="46" t="s">
        <v>16</v>
      </c>
      <c r="F13" s="13" t="s">
        <v>17</v>
      </c>
      <c r="G13" s="46" t="str">
        <f>'104年9月菜單'!B12</f>
        <v>鹽酥雞</v>
      </c>
      <c r="H13" s="46" t="s">
        <v>207</v>
      </c>
      <c r="I13" s="13" t="s">
        <v>17</v>
      </c>
      <c r="J13" s="46" t="str">
        <f>'104年9月菜單'!B13</f>
        <v>洋蔥肉絲</v>
      </c>
      <c r="K13" s="46" t="s">
        <v>165</v>
      </c>
      <c r="L13" s="13" t="s">
        <v>17</v>
      </c>
      <c r="M13" s="46" t="str">
        <f>'104年9月菜單'!B14</f>
        <v>淋汁肉丸子</v>
      </c>
      <c r="N13" s="46" t="s">
        <v>166</v>
      </c>
      <c r="O13" s="13" t="s">
        <v>17</v>
      </c>
      <c r="P13" s="46" t="str">
        <f>'104年9月菜單'!B15</f>
        <v>蚵白菜</v>
      </c>
      <c r="Q13" s="46" t="s">
        <v>19</v>
      </c>
      <c r="R13" s="13" t="s">
        <v>17</v>
      </c>
      <c r="S13" s="46" t="str">
        <f>'104年9月菜單'!B16</f>
        <v>豬血湯</v>
      </c>
      <c r="T13" s="46" t="s">
        <v>170</v>
      </c>
      <c r="U13" s="13" t="s">
        <v>17</v>
      </c>
      <c r="V13" s="246"/>
      <c r="W13" s="133" t="s">
        <v>8</v>
      </c>
      <c r="X13" s="138"/>
      <c r="Y13" s="126" t="s">
        <v>20</v>
      </c>
      <c r="Z13" s="47">
        <v>4.9000000000000004</v>
      </c>
      <c r="AA13" s="31"/>
      <c r="AB13" s="31"/>
      <c r="AC13" s="32"/>
      <c r="AD13" s="31" t="s">
        <v>21</v>
      </c>
      <c r="AE13" s="31" t="s">
        <v>22</v>
      </c>
      <c r="AF13" s="31" t="s">
        <v>23</v>
      </c>
      <c r="AG13" s="31" t="s">
        <v>24</v>
      </c>
    </row>
    <row r="14" spans="2:33" ht="27.95" customHeight="1">
      <c r="B14" s="49" t="s">
        <v>9</v>
      </c>
      <c r="C14" s="238"/>
      <c r="D14" s="14" t="s">
        <v>160</v>
      </c>
      <c r="E14" s="14"/>
      <c r="F14" s="14">
        <v>20</v>
      </c>
      <c r="G14" s="14" t="s">
        <v>215</v>
      </c>
      <c r="H14" s="15"/>
      <c r="I14" s="14">
        <v>70</v>
      </c>
      <c r="J14" s="15" t="s">
        <v>162</v>
      </c>
      <c r="K14" s="14"/>
      <c r="L14" s="15">
        <v>50</v>
      </c>
      <c r="M14" s="15" t="s">
        <v>305</v>
      </c>
      <c r="N14" s="14"/>
      <c r="O14" s="14">
        <v>70</v>
      </c>
      <c r="P14" s="14" t="s">
        <v>334</v>
      </c>
      <c r="Q14" s="14"/>
      <c r="R14" s="14">
        <v>80</v>
      </c>
      <c r="S14" s="15" t="s">
        <v>171</v>
      </c>
      <c r="T14" s="14"/>
      <c r="U14" s="14">
        <v>50</v>
      </c>
      <c r="V14" s="247"/>
      <c r="W14" s="134">
        <v>96</v>
      </c>
      <c r="X14" s="139" t="s">
        <v>45</v>
      </c>
      <c r="Y14" s="127" t="s">
        <v>25</v>
      </c>
      <c r="Z14" s="50">
        <v>3</v>
      </c>
      <c r="AA14" s="30"/>
      <c r="AB14" s="51" t="s">
        <v>26</v>
      </c>
      <c r="AC14" s="32">
        <v>6.2</v>
      </c>
      <c r="AD14" s="32">
        <f>AC14*2</f>
        <v>12.4</v>
      </c>
      <c r="AE14" s="32"/>
      <c r="AF14" s="32">
        <f>AC14*15</f>
        <v>93</v>
      </c>
      <c r="AG14" s="32">
        <f>AD14*4+AF14*4</f>
        <v>421.6</v>
      </c>
    </row>
    <row r="15" spans="2:33" ht="27.95" customHeight="1">
      <c r="B15" s="49">
        <v>8</v>
      </c>
      <c r="C15" s="238"/>
      <c r="D15" s="14" t="s">
        <v>159</v>
      </c>
      <c r="E15" s="14"/>
      <c r="F15" s="14">
        <v>85</v>
      </c>
      <c r="G15" s="14"/>
      <c r="H15" s="15"/>
      <c r="I15" s="14"/>
      <c r="J15" s="15" t="s">
        <v>163</v>
      </c>
      <c r="K15" s="14"/>
      <c r="L15" s="15">
        <v>20</v>
      </c>
      <c r="M15" s="15" t="s">
        <v>167</v>
      </c>
      <c r="N15" s="14"/>
      <c r="O15" s="14">
        <v>10</v>
      </c>
      <c r="P15" s="14"/>
      <c r="Q15" s="14"/>
      <c r="R15" s="14"/>
      <c r="S15" s="15" t="s">
        <v>172</v>
      </c>
      <c r="T15" s="14"/>
      <c r="U15" s="14">
        <v>1</v>
      </c>
      <c r="V15" s="247"/>
      <c r="W15" s="135" t="s">
        <v>10</v>
      </c>
      <c r="X15" s="140"/>
      <c r="Y15" s="128" t="s">
        <v>27</v>
      </c>
      <c r="Z15" s="50">
        <v>2.2999999999999998</v>
      </c>
      <c r="AA15" s="31"/>
      <c r="AB15" s="53" t="s">
        <v>28</v>
      </c>
      <c r="AC15" s="32">
        <v>2</v>
      </c>
      <c r="AD15" s="54">
        <f>AC15*7</f>
        <v>14</v>
      </c>
      <c r="AE15" s="32">
        <f>AC15*5</f>
        <v>10</v>
      </c>
      <c r="AF15" s="32" t="s">
        <v>29</v>
      </c>
      <c r="AG15" s="55">
        <f>AD15*4+AE15*9</f>
        <v>146</v>
      </c>
    </row>
    <row r="16" spans="2:33" ht="27.95" customHeight="1">
      <c r="B16" s="49" t="s">
        <v>11</v>
      </c>
      <c r="C16" s="238"/>
      <c r="D16" s="56"/>
      <c r="E16" s="56"/>
      <c r="F16" s="14"/>
      <c r="G16" s="14"/>
      <c r="H16" s="56"/>
      <c r="I16" s="14"/>
      <c r="J16" s="15" t="s">
        <v>164</v>
      </c>
      <c r="K16" s="56"/>
      <c r="L16" s="15">
        <v>1</v>
      </c>
      <c r="M16" s="15" t="s">
        <v>168</v>
      </c>
      <c r="N16" s="56"/>
      <c r="O16" s="14">
        <v>3</v>
      </c>
      <c r="P16" s="14"/>
      <c r="Q16" s="56"/>
      <c r="R16" s="14"/>
      <c r="S16" s="15"/>
      <c r="T16" s="56"/>
      <c r="U16" s="14"/>
      <c r="V16" s="247"/>
      <c r="W16" s="134">
        <v>22.6</v>
      </c>
      <c r="X16" s="139" t="s">
        <v>45</v>
      </c>
      <c r="Y16" s="128" t="s">
        <v>30</v>
      </c>
      <c r="Z16" s="50">
        <v>3</v>
      </c>
      <c r="AA16" s="30"/>
      <c r="AB16" s="31" t="s">
        <v>31</v>
      </c>
      <c r="AC16" s="32">
        <v>1.6</v>
      </c>
      <c r="AD16" s="32">
        <f>AC16*1</f>
        <v>1.6</v>
      </c>
      <c r="AE16" s="32" t="s">
        <v>29</v>
      </c>
      <c r="AF16" s="32">
        <f>AC16*5</f>
        <v>8</v>
      </c>
      <c r="AG16" s="32">
        <f>AD16*4+AF16*4</f>
        <v>38.4</v>
      </c>
    </row>
    <row r="17" spans="2:33" ht="27.95" customHeight="1">
      <c r="B17" s="245" t="s">
        <v>38</v>
      </c>
      <c r="C17" s="238"/>
      <c r="D17" s="56"/>
      <c r="E17" s="56"/>
      <c r="F17" s="14"/>
      <c r="G17" s="14"/>
      <c r="H17" s="56"/>
      <c r="I17" s="14"/>
      <c r="J17" s="15"/>
      <c r="K17" s="56"/>
      <c r="L17" s="15"/>
      <c r="M17" s="15" t="s">
        <v>169</v>
      </c>
      <c r="N17" s="56"/>
      <c r="O17" s="14">
        <v>3</v>
      </c>
      <c r="P17" s="14"/>
      <c r="Q17" s="56"/>
      <c r="R17" s="14"/>
      <c r="S17" s="15"/>
      <c r="T17" s="56"/>
      <c r="U17" s="14"/>
      <c r="V17" s="247"/>
      <c r="W17" s="135" t="s">
        <v>12</v>
      </c>
      <c r="X17" s="140"/>
      <c r="Y17" s="128" t="s">
        <v>33</v>
      </c>
      <c r="Z17" s="50"/>
      <c r="AA17" s="31"/>
      <c r="AB17" s="31" t="s">
        <v>34</v>
      </c>
      <c r="AC17" s="32">
        <v>2.5</v>
      </c>
      <c r="AD17" s="32"/>
      <c r="AE17" s="32">
        <f>AC17*5</f>
        <v>12.5</v>
      </c>
      <c r="AF17" s="32" t="s">
        <v>29</v>
      </c>
      <c r="AG17" s="32">
        <f>AE17*9</f>
        <v>112.5</v>
      </c>
    </row>
    <row r="18" spans="2:33" ht="27.95" customHeight="1">
      <c r="B18" s="245"/>
      <c r="C18" s="238"/>
      <c r="D18" s="56"/>
      <c r="E18" s="56"/>
      <c r="F18" s="14"/>
      <c r="G18" s="14"/>
      <c r="H18" s="56"/>
      <c r="I18" s="14"/>
      <c r="J18" s="14"/>
      <c r="K18" s="56"/>
      <c r="L18" s="14"/>
      <c r="M18" s="15"/>
      <c r="N18" s="56"/>
      <c r="O18" s="14"/>
      <c r="P18" s="14"/>
      <c r="Q18" s="56"/>
      <c r="R18" s="14"/>
      <c r="S18" s="15"/>
      <c r="T18" s="56"/>
      <c r="U18" s="14"/>
      <c r="V18" s="247"/>
      <c r="W18" s="134">
        <v>29.3</v>
      </c>
      <c r="X18" s="139" t="s">
        <v>45</v>
      </c>
      <c r="Y18" s="129" t="s">
        <v>42</v>
      </c>
      <c r="Z18" s="57"/>
      <c r="AA18" s="30"/>
      <c r="AB18" s="31" t="s">
        <v>35</v>
      </c>
      <c r="AC18" s="32">
        <v>1</v>
      </c>
      <c r="AF18" s="31">
        <f>AC18*15</f>
        <v>15</v>
      </c>
    </row>
    <row r="19" spans="2:33" ht="27.95" customHeight="1">
      <c r="B19" s="58" t="s">
        <v>36</v>
      </c>
      <c r="C19" s="59"/>
      <c r="D19" s="56"/>
      <c r="E19" s="56"/>
      <c r="F19" s="14"/>
      <c r="G19" s="14"/>
      <c r="H19" s="56"/>
      <c r="I19" s="14"/>
      <c r="J19" s="14"/>
      <c r="K19" s="56"/>
      <c r="L19" s="14"/>
      <c r="M19" s="14"/>
      <c r="N19" s="56"/>
      <c r="O19" s="14"/>
      <c r="P19" s="14"/>
      <c r="Q19" s="56"/>
      <c r="R19" s="14"/>
      <c r="S19" s="14"/>
      <c r="T19" s="56"/>
      <c r="U19" s="14"/>
      <c r="V19" s="247"/>
      <c r="W19" s="135" t="s">
        <v>13</v>
      </c>
      <c r="X19" s="140"/>
      <c r="Y19" s="130"/>
      <c r="Z19" s="50"/>
      <c r="AA19" s="31"/>
      <c r="AD19" s="31">
        <f>SUM(AD14:AD18)</f>
        <v>28</v>
      </c>
      <c r="AE19" s="31">
        <f>SUM(AE14:AE18)</f>
        <v>22.5</v>
      </c>
      <c r="AF19" s="31">
        <f>SUM(AF14:AF18)</f>
        <v>116</v>
      </c>
      <c r="AG19" s="31">
        <f>AD19*4+AE19*9+AF19*4</f>
        <v>778.5</v>
      </c>
    </row>
    <row r="20" spans="2:33" ht="27.95" customHeight="1">
      <c r="B20" s="60"/>
      <c r="C20" s="61"/>
      <c r="D20" s="56"/>
      <c r="E20" s="56"/>
      <c r="F20" s="14"/>
      <c r="G20" s="14"/>
      <c r="H20" s="56"/>
      <c r="I20" s="14"/>
      <c r="J20" s="14"/>
      <c r="K20" s="56"/>
      <c r="L20" s="14"/>
      <c r="M20" s="14"/>
      <c r="N20" s="56"/>
      <c r="O20" s="14"/>
      <c r="P20" s="14"/>
      <c r="Q20" s="56"/>
      <c r="R20" s="14"/>
      <c r="S20" s="14"/>
      <c r="T20" s="56"/>
      <c r="U20" s="14"/>
      <c r="V20" s="248"/>
      <c r="W20" s="136">
        <f>W14*4+W18*4+W16*9</f>
        <v>704.6</v>
      </c>
      <c r="X20" s="141" t="s">
        <v>46</v>
      </c>
      <c r="Y20" s="131"/>
      <c r="Z20" s="66"/>
      <c r="AA20" s="30"/>
      <c r="AD20" s="62">
        <f>AD19*4/AG19</f>
        <v>0.14386640976236351</v>
      </c>
      <c r="AE20" s="62">
        <f>AE19*9/AG19</f>
        <v>0.26011560693641617</v>
      </c>
      <c r="AF20" s="62">
        <f>AF19*4/AG19</f>
        <v>0.59601798330122024</v>
      </c>
    </row>
    <row r="21" spans="2:33" s="48" customFormat="1" ht="42" customHeight="1">
      <c r="B21" s="67">
        <v>9</v>
      </c>
      <c r="C21" s="238"/>
      <c r="D21" s="46" t="str">
        <f>'104年9月菜單'!C11</f>
        <v>香Q米飯</v>
      </c>
      <c r="E21" s="46" t="s">
        <v>173</v>
      </c>
      <c r="F21" s="13" t="s">
        <v>17</v>
      </c>
      <c r="G21" s="46" t="str">
        <f>'104年9月菜單'!C12</f>
        <v>蒜味肉排</v>
      </c>
      <c r="H21" s="46" t="s">
        <v>176</v>
      </c>
      <c r="I21" s="13" t="s">
        <v>17</v>
      </c>
      <c r="J21" s="46" t="str">
        <f>'104年9月菜單'!C13</f>
        <v>豆干炒小魚乾</v>
      </c>
      <c r="K21" s="46" t="s">
        <v>19</v>
      </c>
      <c r="L21" s="13" t="s">
        <v>17</v>
      </c>
      <c r="M21" s="46" t="str">
        <f>'104年9月菜單'!C14</f>
        <v>鮮味竹筍</v>
      </c>
      <c r="N21" s="46" t="s">
        <v>166</v>
      </c>
      <c r="O21" s="13" t="s">
        <v>17</v>
      </c>
      <c r="P21" s="46" t="str">
        <f>'104年9月菜單'!C15</f>
        <v>高麗菜</v>
      </c>
      <c r="Q21" s="46" t="s">
        <v>166</v>
      </c>
      <c r="R21" s="13" t="s">
        <v>17</v>
      </c>
      <c r="S21" s="46" t="str">
        <f>'104年9月菜單'!C16</f>
        <v>海芽湯</v>
      </c>
      <c r="T21" s="46" t="s">
        <v>170</v>
      </c>
      <c r="U21" s="13" t="s">
        <v>17</v>
      </c>
      <c r="V21" s="246"/>
      <c r="W21" s="133" t="s">
        <v>8</v>
      </c>
      <c r="X21" s="138"/>
      <c r="Y21" s="126" t="s">
        <v>20</v>
      </c>
      <c r="Z21" s="47">
        <v>5</v>
      </c>
      <c r="AA21" s="31"/>
      <c r="AB21" s="31"/>
      <c r="AC21" s="32"/>
      <c r="AD21" s="31" t="s">
        <v>21</v>
      </c>
      <c r="AE21" s="31" t="s">
        <v>22</v>
      </c>
      <c r="AF21" s="31" t="s">
        <v>23</v>
      </c>
      <c r="AG21" s="31" t="s">
        <v>24</v>
      </c>
    </row>
    <row r="22" spans="2:33" s="72" customFormat="1" ht="27.75" customHeight="1">
      <c r="B22" s="68" t="s">
        <v>9</v>
      </c>
      <c r="C22" s="238"/>
      <c r="D22" s="14" t="s">
        <v>272</v>
      </c>
      <c r="E22" s="15"/>
      <c r="F22" s="14">
        <v>85</v>
      </c>
      <c r="G22" s="14" t="s">
        <v>177</v>
      </c>
      <c r="H22" s="14"/>
      <c r="I22" s="14">
        <v>90</v>
      </c>
      <c r="J22" s="14" t="s">
        <v>273</v>
      </c>
      <c r="K22" s="15"/>
      <c r="L22" s="14">
        <v>45</v>
      </c>
      <c r="M22" s="14" t="s">
        <v>180</v>
      </c>
      <c r="N22" s="14"/>
      <c r="O22" s="14">
        <v>70</v>
      </c>
      <c r="P22" s="14" t="s">
        <v>312</v>
      </c>
      <c r="Q22" s="14"/>
      <c r="R22" s="14">
        <v>80</v>
      </c>
      <c r="S22" s="14" t="s">
        <v>183</v>
      </c>
      <c r="T22" s="14"/>
      <c r="U22" s="14">
        <v>15</v>
      </c>
      <c r="V22" s="247"/>
      <c r="W22" s="134">
        <v>96.2</v>
      </c>
      <c r="X22" s="139" t="s">
        <v>45</v>
      </c>
      <c r="Y22" s="127" t="s">
        <v>25</v>
      </c>
      <c r="Z22" s="50">
        <v>3</v>
      </c>
      <c r="AA22" s="69"/>
      <c r="AB22" s="70" t="s">
        <v>26</v>
      </c>
      <c r="AC22" s="71">
        <v>6.2</v>
      </c>
      <c r="AD22" s="71">
        <f>AC22*2</f>
        <v>12.4</v>
      </c>
      <c r="AE22" s="71"/>
      <c r="AF22" s="71">
        <f>AC22*15</f>
        <v>93</v>
      </c>
      <c r="AG22" s="71">
        <f>AD22*4+AF22*4</f>
        <v>421.6</v>
      </c>
    </row>
    <row r="23" spans="2:33" s="72" customFormat="1" ht="27.95" customHeight="1">
      <c r="B23" s="68">
        <v>9</v>
      </c>
      <c r="C23" s="238"/>
      <c r="D23" s="14"/>
      <c r="E23" s="15"/>
      <c r="F23" s="14"/>
      <c r="G23" s="14" t="s">
        <v>178</v>
      </c>
      <c r="H23" s="14"/>
      <c r="I23" s="14">
        <v>1</v>
      </c>
      <c r="J23" s="14" t="s">
        <v>274</v>
      </c>
      <c r="K23" s="14"/>
      <c r="L23" s="14">
        <v>5</v>
      </c>
      <c r="M23" s="14" t="s">
        <v>231</v>
      </c>
      <c r="N23" s="14"/>
      <c r="O23" s="14">
        <v>10</v>
      </c>
      <c r="P23" s="14"/>
      <c r="Q23" s="14"/>
      <c r="R23" s="14"/>
      <c r="S23" s="14" t="s">
        <v>158</v>
      </c>
      <c r="T23" s="14"/>
      <c r="U23" s="14">
        <v>10</v>
      </c>
      <c r="V23" s="247"/>
      <c r="W23" s="135" t="s">
        <v>10</v>
      </c>
      <c r="X23" s="140"/>
      <c r="Y23" s="128" t="s">
        <v>27</v>
      </c>
      <c r="Z23" s="50">
        <v>2.1</v>
      </c>
      <c r="AA23" s="73"/>
      <c r="AB23" s="74" t="s">
        <v>28</v>
      </c>
      <c r="AC23" s="71">
        <v>2.2000000000000002</v>
      </c>
      <c r="AD23" s="75">
        <f>AC23*7</f>
        <v>15.400000000000002</v>
      </c>
      <c r="AE23" s="71">
        <f>AC23*5</f>
        <v>11</v>
      </c>
      <c r="AF23" s="71" t="s">
        <v>29</v>
      </c>
      <c r="AG23" s="76">
        <f>AD23*4+AE23*9</f>
        <v>160.60000000000002</v>
      </c>
    </row>
    <row r="24" spans="2:33" s="72" customFormat="1" ht="27.95" customHeight="1">
      <c r="B24" s="68" t="s">
        <v>11</v>
      </c>
      <c r="C24" s="238"/>
      <c r="D24" s="14"/>
      <c r="E24" s="15"/>
      <c r="F24" s="14"/>
      <c r="G24" s="14"/>
      <c r="H24" s="56"/>
      <c r="I24" s="14"/>
      <c r="J24" s="14" t="s">
        <v>275</v>
      </c>
      <c r="K24" s="56"/>
      <c r="L24" s="14">
        <v>15</v>
      </c>
      <c r="M24" s="14" t="s">
        <v>181</v>
      </c>
      <c r="N24" s="56"/>
      <c r="O24" s="14">
        <v>5</v>
      </c>
      <c r="P24" s="14"/>
      <c r="Q24" s="56"/>
      <c r="R24" s="14"/>
      <c r="S24" s="15"/>
      <c r="T24" s="56"/>
      <c r="U24" s="14"/>
      <c r="V24" s="247"/>
      <c r="W24" s="134">
        <v>23.8</v>
      </c>
      <c r="X24" s="139" t="s">
        <v>45</v>
      </c>
      <c r="Y24" s="128" t="s">
        <v>30</v>
      </c>
      <c r="Z24" s="50">
        <v>2.5</v>
      </c>
      <c r="AA24" s="69"/>
      <c r="AB24" s="77" t="s">
        <v>31</v>
      </c>
      <c r="AC24" s="71">
        <v>1.6</v>
      </c>
      <c r="AD24" s="71">
        <f>AC24*1</f>
        <v>1.6</v>
      </c>
      <c r="AE24" s="71" t="s">
        <v>29</v>
      </c>
      <c r="AF24" s="71">
        <f>AC24*5</f>
        <v>8</v>
      </c>
      <c r="AG24" s="71">
        <f>AD24*4+AF24*4</f>
        <v>38.4</v>
      </c>
    </row>
    <row r="25" spans="2:33" s="72" customFormat="1" ht="27.95" customHeight="1">
      <c r="B25" s="249" t="s">
        <v>39</v>
      </c>
      <c r="C25" s="238"/>
      <c r="D25" s="15"/>
      <c r="E25" s="15"/>
      <c r="F25" s="15"/>
      <c r="G25" s="14"/>
      <c r="H25" s="56"/>
      <c r="I25" s="14"/>
      <c r="J25" s="14"/>
      <c r="K25" s="56"/>
      <c r="L25" s="14"/>
      <c r="M25" s="14" t="s">
        <v>168</v>
      </c>
      <c r="N25" s="56"/>
      <c r="O25" s="14">
        <v>5</v>
      </c>
      <c r="P25" s="14"/>
      <c r="Q25" s="56"/>
      <c r="R25" s="14"/>
      <c r="S25" s="14"/>
      <c r="T25" s="56"/>
      <c r="U25" s="14"/>
      <c r="V25" s="247"/>
      <c r="W25" s="135" t="s">
        <v>12</v>
      </c>
      <c r="X25" s="140"/>
      <c r="Y25" s="128" t="s">
        <v>33</v>
      </c>
      <c r="Z25" s="50"/>
      <c r="AA25" s="73"/>
      <c r="AB25" s="77" t="s">
        <v>34</v>
      </c>
      <c r="AC25" s="71">
        <v>2.5</v>
      </c>
      <c r="AD25" s="71"/>
      <c r="AE25" s="71">
        <f>AC25*5</f>
        <v>12.5</v>
      </c>
      <c r="AF25" s="71" t="s">
        <v>29</v>
      </c>
      <c r="AG25" s="71">
        <f>AE25*9</f>
        <v>112.5</v>
      </c>
    </row>
    <row r="26" spans="2:33" s="72" customFormat="1" ht="27.95" customHeight="1">
      <c r="B26" s="249"/>
      <c r="C26" s="238"/>
      <c r="D26" s="15"/>
      <c r="E26" s="15"/>
      <c r="F26" s="15"/>
      <c r="G26" s="78"/>
      <c r="H26" s="56"/>
      <c r="I26" s="14"/>
      <c r="J26" s="14"/>
      <c r="K26" s="56"/>
      <c r="L26" s="14"/>
      <c r="M26" s="14"/>
      <c r="N26" s="56"/>
      <c r="O26" s="14"/>
      <c r="P26" s="14"/>
      <c r="Q26" s="56"/>
      <c r="R26" s="14"/>
      <c r="S26" s="14"/>
      <c r="T26" s="56"/>
      <c r="U26" s="14"/>
      <c r="V26" s="247"/>
      <c r="W26" s="134">
        <v>29.6</v>
      </c>
      <c r="X26" s="139" t="s">
        <v>45</v>
      </c>
      <c r="Y26" s="129" t="s">
        <v>42</v>
      </c>
      <c r="Z26" s="57"/>
      <c r="AA26" s="69"/>
      <c r="AB26" s="77" t="s">
        <v>35</v>
      </c>
      <c r="AC26" s="71"/>
      <c r="AD26" s="77"/>
      <c r="AE26" s="77"/>
      <c r="AF26" s="77">
        <f>AC26*15</f>
        <v>0</v>
      </c>
      <c r="AG26" s="77"/>
    </row>
    <row r="27" spans="2:33" s="72" customFormat="1" ht="27.95" customHeight="1">
      <c r="B27" s="79" t="s">
        <v>36</v>
      </c>
      <c r="C27" s="80"/>
      <c r="D27" s="15"/>
      <c r="E27" s="56"/>
      <c r="F27" s="15"/>
      <c r="G27" s="14"/>
      <c r="H27" s="56"/>
      <c r="I27" s="14"/>
      <c r="J27" s="14"/>
      <c r="K27" s="56"/>
      <c r="L27" s="14"/>
      <c r="M27" s="14"/>
      <c r="N27" s="56"/>
      <c r="O27" s="14"/>
      <c r="P27" s="14"/>
      <c r="Q27" s="56"/>
      <c r="R27" s="14"/>
      <c r="S27" s="14"/>
      <c r="T27" s="56"/>
      <c r="U27" s="14"/>
      <c r="V27" s="247"/>
      <c r="W27" s="135" t="s">
        <v>13</v>
      </c>
      <c r="X27" s="140"/>
      <c r="Y27" s="130"/>
      <c r="Z27" s="50"/>
      <c r="AA27" s="73"/>
      <c r="AB27" s="77"/>
      <c r="AC27" s="71"/>
      <c r="AD27" s="77">
        <f>SUM(AD22:AD26)</f>
        <v>29.400000000000006</v>
      </c>
      <c r="AE27" s="77">
        <f>SUM(AE22:AE26)</f>
        <v>23.5</v>
      </c>
      <c r="AF27" s="77">
        <f>SUM(AF22:AF26)</f>
        <v>101</v>
      </c>
      <c r="AG27" s="77">
        <f>AD27*4+AE27*9+AF27*4</f>
        <v>733.1</v>
      </c>
    </row>
    <row r="28" spans="2:33" s="72" customFormat="1" ht="27.95" customHeight="1" thickBot="1">
      <c r="B28" s="81"/>
      <c r="C28" s="82"/>
      <c r="D28" s="56"/>
      <c r="E28" s="56"/>
      <c r="F28" s="14"/>
      <c r="G28" s="14"/>
      <c r="H28" s="56"/>
      <c r="I28" s="14"/>
      <c r="J28" s="14"/>
      <c r="K28" s="56"/>
      <c r="L28" s="14"/>
      <c r="M28" s="14"/>
      <c r="N28" s="56"/>
      <c r="O28" s="14"/>
      <c r="P28" s="14"/>
      <c r="Q28" s="56"/>
      <c r="R28" s="14"/>
      <c r="S28" s="14"/>
      <c r="T28" s="56"/>
      <c r="U28" s="14"/>
      <c r="V28" s="248"/>
      <c r="W28" s="136">
        <f>W22*4+W26*4+W24*9</f>
        <v>717.40000000000009</v>
      </c>
      <c r="X28" s="141" t="s">
        <v>46</v>
      </c>
      <c r="Y28" s="131"/>
      <c r="Z28" s="66"/>
      <c r="AA28" s="69"/>
      <c r="AB28" s="73"/>
      <c r="AC28" s="83"/>
      <c r="AD28" s="84">
        <f>AD27*4/AG27</f>
        <v>0.16041467739735374</v>
      </c>
      <c r="AE28" s="84">
        <f>AE27*9/AG27</f>
        <v>0.28850088664575091</v>
      </c>
      <c r="AF28" s="84">
        <f>AF27*4/AG27</f>
        <v>0.55108443595689538</v>
      </c>
      <c r="AG28" s="73"/>
    </row>
    <row r="29" spans="2:33" s="48" customFormat="1" ht="42" customHeight="1">
      <c r="B29" s="45">
        <v>9</v>
      </c>
      <c r="C29" s="238"/>
      <c r="D29" s="46" t="str">
        <f>'104年9月菜單'!D11</f>
        <v>地瓜飯</v>
      </c>
      <c r="E29" s="46" t="s">
        <v>16</v>
      </c>
      <c r="F29" s="13" t="s">
        <v>17</v>
      </c>
      <c r="G29" s="46" t="str">
        <f>'104年9月菜單'!D12</f>
        <v>泡菜肉丁</v>
      </c>
      <c r="H29" s="46" t="s">
        <v>166</v>
      </c>
      <c r="I29" s="13" t="s">
        <v>17</v>
      </c>
      <c r="J29" s="46" t="str">
        <f>'104年9月菜單'!D13</f>
        <v>五香滷蛋</v>
      </c>
      <c r="K29" s="46" t="s">
        <v>128</v>
      </c>
      <c r="L29" s="13" t="s">
        <v>17</v>
      </c>
      <c r="M29" s="46" t="str">
        <f>'104年9月菜單'!D14</f>
        <v>壽喜燒</v>
      </c>
      <c r="N29" s="46" t="s">
        <v>166</v>
      </c>
      <c r="O29" s="13" t="s">
        <v>17</v>
      </c>
      <c r="P29" s="46" t="str">
        <f>'104年9月菜單'!D15</f>
        <v>蚵白菜</v>
      </c>
      <c r="Q29" s="46" t="s">
        <v>166</v>
      </c>
      <c r="R29" s="13" t="s">
        <v>17</v>
      </c>
      <c r="S29" s="46" t="str">
        <f>'104年9月菜單'!D16</f>
        <v>味噌豆腐湯</v>
      </c>
      <c r="T29" s="46" t="s">
        <v>18</v>
      </c>
      <c r="U29" s="13" t="s">
        <v>17</v>
      </c>
      <c r="V29" s="246"/>
      <c r="W29" s="133" t="s">
        <v>8</v>
      </c>
      <c r="X29" s="138"/>
      <c r="Y29" s="126" t="s">
        <v>20</v>
      </c>
      <c r="Z29" s="47">
        <v>4.5</v>
      </c>
      <c r="AA29" s="31"/>
      <c r="AB29" s="31"/>
      <c r="AC29" s="32"/>
      <c r="AD29" s="31" t="s">
        <v>21</v>
      </c>
      <c r="AE29" s="31" t="s">
        <v>22</v>
      </c>
      <c r="AF29" s="31" t="s">
        <v>23</v>
      </c>
      <c r="AG29" s="31" t="s">
        <v>24</v>
      </c>
    </row>
    <row r="30" spans="2:33" ht="27.95" customHeight="1">
      <c r="B30" s="49" t="s">
        <v>9</v>
      </c>
      <c r="C30" s="238"/>
      <c r="D30" s="14" t="s">
        <v>190</v>
      </c>
      <c r="E30" s="14"/>
      <c r="F30" s="14">
        <v>30</v>
      </c>
      <c r="G30" s="14" t="s">
        <v>185</v>
      </c>
      <c r="H30" s="14"/>
      <c r="I30" s="14">
        <v>60</v>
      </c>
      <c r="J30" s="15" t="s">
        <v>197</v>
      </c>
      <c r="K30" s="15"/>
      <c r="L30" s="15" t="s">
        <v>277</v>
      </c>
      <c r="M30" s="14" t="s">
        <v>330</v>
      </c>
      <c r="N30" s="14"/>
      <c r="O30" s="14">
        <v>40</v>
      </c>
      <c r="P30" s="14" t="s">
        <v>314</v>
      </c>
      <c r="Q30" s="14"/>
      <c r="R30" s="14">
        <v>80</v>
      </c>
      <c r="S30" s="15" t="s">
        <v>188</v>
      </c>
      <c r="T30" s="14"/>
      <c r="U30" s="14">
        <v>1</v>
      </c>
      <c r="V30" s="247"/>
      <c r="W30" s="134">
        <v>93.8</v>
      </c>
      <c r="X30" s="139" t="s">
        <v>45</v>
      </c>
      <c r="Y30" s="127" t="s">
        <v>25</v>
      </c>
      <c r="Z30" s="50">
        <v>3.5</v>
      </c>
      <c r="AA30" s="30"/>
      <c r="AB30" s="51" t="s">
        <v>26</v>
      </c>
      <c r="AC30" s="32">
        <v>6.3</v>
      </c>
      <c r="AD30" s="32">
        <f>AC30*2</f>
        <v>12.6</v>
      </c>
      <c r="AE30" s="32"/>
      <c r="AF30" s="32">
        <f>AC30*15</f>
        <v>94.5</v>
      </c>
      <c r="AG30" s="32">
        <f>AD30*4+AF30*4</f>
        <v>428.4</v>
      </c>
    </row>
    <row r="31" spans="2:33" ht="27.95" customHeight="1">
      <c r="B31" s="49">
        <v>10</v>
      </c>
      <c r="C31" s="238"/>
      <c r="D31" s="14" t="s">
        <v>276</v>
      </c>
      <c r="E31" s="14"/>
      <c r="F31" s="14">
        <v>85</v>
      </c>
      <c r="G31" s="14" t="s">
        <v>119</v>
      </c>
      <c r="H31" s="14"/>
      <c r="I31" s="14">
        <v>30</v>
      </c>
      <c r="J31" s="15"/>
      <c r="K31" s="15"/>
      <c r="L31" s="15"/>
      <c r="M31" s="14" t="s">
        <v>162</v>
      </c>
      <c r="N31" s="14"/>
      <c r="O31" s="14">
        <v>30</v>
      </c>
      <c r="P31" s="14"/>
      <c r="Q31" s="14"/>
      <c r="R31" s="14"/>
      <c r="S31" s="15" t="s">
        <v>189</v>
      </c>
      <c r="T31" s="14"/>
      <c r="U31" s="14">
        <v>50</v>
      </c>
      <c r="V31" s="247"/>
      <c r="W31" s="135" t="s">
        <v>10</v>
      </c>
      <c r="X31" s="140"/>
      <c r="Y31" s="128" t="s">
        <v>27</v>
      </c>
      <c r="Z31" s="50">
        <v>2.1</v>
      </c>
      <c r="AA31" s="31"/>
      <c r="AB31" s="53" t="s">
        <v>28</v>
      </c>
      <c r="AC31" s="32">
        <v>2</v>
      </c>
      <c r="AD31" s="54">
        <f>AC31*7</f>
        <v>14</v>
      </c>
      <c r="AE31" s="32">
        <f>AC31*5</f>
        <v>10</v>
      </c>
      <c r="AF31" s="32" t="s">
        <v>29</v>
      </c>
      <c r="AG31" s="55">
        <f>AD31*4+AE31*9</f>
        <v>146</v>
      </c>
    </row>
    <row r="32" spans="2:33" ht="27.95" customHeight="1">
      <c r="B32" s="49" t="s">
        <v>11</v>
      </c>
      <c r="C32" s="238"/>
      <c r="D32" s="56"/>
      <c r="E32" s="56"/>
      <c r="F32" s="14"/>
      <c r="G32" s="14"/>
      <c r="H32" s="56"/>
      <c r="I32" s="14"/>
      <c r="J32" s="15"/>
      <c r="K32" s="15"/>
      <c r="L32" s="15"/>
      <c r="M32" s="14" t="s">
        <v>223</v>
      </c>
      <c r="N32" s="56"/>
      <c r="O32" s="14">
        <v>20</v>
      </c>
      <c r="P32" s="14"/>
      <c r="Q32" s="56"/>
      <c r="R32" s="14"/>
      <c r="S32" s="15"/>
      <c r="T32" s="56"/>
      <c r="U32" s="14"/>
      <c r="V32" s="247"/>
      <c r="W32" s="134">
        <v>24.3</v>
      </c>
      <c r="X32" s="139" t="s">
        <v>45</v>
      </c>
      <c r="Y32" s="128" t="s">
        <v>30</v>
      </c>
      <c r="Z32" s="50">
        <v>2</v>
      </c>
      <c r="AA32" s="30"/>
      <c r="AB32" s="31" t="s">
        <v>31</v>
      </c>
      <c r="AC32" s="32">
        <v>1.7</v>
      </c>
      <c r="AD32" s="32">
        <f>AC32*1</f>
        <v>1.7</v>
      </c>
      <c r="AE32" s="32" t="s">
        <v>29</v>
      </c>
      <c r="AF32" s="32">
        <f>AC32*5</f>
        <v>8.5</v>
      </c>
      <c r="AG32" s="32">
        <f>AD32*4+AF32*4</f>
        <v>40.799999999999997</v>
      </c>
    </row>
    <row r="33" spans="2:33" ht="27.95" customHeight="1">
      <c r="B33" s="245" t="s">
        <v>40</v>
      </c>
      <c r="C33" s="238"/>
      <c r="D33" s="56"/>
      <c r="E33" s="56"/>
      <c r="F33" s="14"/>
      <c r="G33" s="14"/>
      <c r="H33" s="56"/>
      <c r="I33" s="14"/>
      <c r="J33" s="15"/>
      <c r="K33" s="15"/>
      <c r="L33" s="15"/>
      <c r="M33" s="14"/>
      <c r="N33" s="56"/>
      <c r="O33" s="14"/>
      <c r="P33" s="14"/>
      <c r="Q33" s="56"/>
      <c r="R33" s="14"/>
      <c r="S33" s="15"/>
      <c r="T33" s="56"/>
      <c r="U33" s="14"/>
      <c r="V33" s="247"/>
      <c r="W33" s="135" t="s">
        <v>12</v>
      </c>
      <c r="X33" s="140"/>
      <c r="Y33" s="128" t="s">
        <v>33</v>
      </c>
      <c r="Z33" s="50"/>
      <c r="AA33" s="31"/>
      <c r="AB33" s="31" t="s">
        <v>34</v>
      </c>
      <c r="AC33" s="32">
        <v>2.5</v>
      </c>
      <c r="AD33" s="32"/>
      <c r="AE33" s="32">
        <f>AC33*5</f>
        <v>12.5</v>
      </c>
      <c r="AF33" s="32" t="s">
        <v>29</v>
      </c>
      <c r="AG33" s="32">
        <f>AE33*9</f>
        <v>112.5</v>
      </c>
    </row>
    <row r="34" spans="2:33" ht="27.95" customHeight="1">
      <c r="B34" s="245"/>
      <c r="C34" s="238"/>
      <c r="D34" s="56"/>
      <c r="E34" s="56"/>
      <c r="F34" s="14"/>
      <c r="G34" s="14"/>
      <c r="H34" s="56"/>
      <c r="I34" s="14"/>
      <c r="J34" s="15"/>
      <c r="K34" s="56"/>
      <c r="L34" s="15"/>
      <c r="M34" s="14"/>
      <c r="N34" s="56"/>
      <c r="O34" s="14"/>
      <c r="P34" s="14"/>
      <c r="Q34" s="56"/>
      <c r="R34" s="14"/>
      <c r="S34" s="15"/>
      <c r="T34" s="56"/>
      <c r="U34" s="14"/>
      <c r="V34" s="247"/>
      <c r="W34" s="134">
        <v>31.5</v>
      </c>
      <c r="X34" s="139" t="s">
        <v>45</v>
      </c>
      <c r="Y34" s="129" t="s">
        <v>42</v>
      </c>
      <c r="Z34" s="57"/>
      <c r="AA34" s="30"/>
      <c r="AB34" s="31" t="s">
        <v>35</v>
      </c>
      <c r="AC34" s="32">
        <v>1</v>
      </c>
      <c r="AF34" s="31">
        <f>AC34*15</f>
        <v>15</v>
      </c>
    </row>
    <row r="35" spans="2:33" ht="27.95" customHeight="1">
      <c r="B35" s="58" t="s">
        <v>36</v>
      </c>
      <c r="C35" s="59"/>
      <c r="D35" s="56"/>
      <c r="E35" s="56"/>
      <c r="F35" s="14"/>
      <c r="G35" s="14"/>
      <c r="H35" s="56"/>
      <c r="I35" s="14"/>
      <c r="J35" s="14"/>
      <c r="K35" s="56"/>
      <c r="L35" s="14"/>
      <c r="M35" s="14"/>
      <c r="N35" s="56"/>
      <c r="O35" s="14"/>
      <c r="P35" s="14"/>
      <c r="Q35" s="56"/>
      <c r="R35" s="14"/>
      <c r="S35" s="14"/>
      <c r="T35" s="56"/>
      <c r="U35" s="14"/>
      <c r="V35" s="247"/>
      <c r="W35" s="135" t="s">
        <v>13</v>
      </c>
      <c r="X35" s="140"/>
      <c r="Y35" s="130"/>
      <c r="Z35" s="50"/>
      <c r="AA35" s="31"/>
      <c r="AD35" s="31">
        <f>SUM(AD30:AD34)</f>
        <v>28.3</v>
      </c>
      <c r="AE35" s="31">
        <f>SUM(AE30:AE34)</f>
        <v>22.5</v>
      </c>
      <c r="AF35" s="31">
        <f>SUM(AF30:AF34)</f>
        <v>118</v>
      </c>
      <c r="AG35" s="31">
        <f>AD35*4+AE35*9+AF35*4</f>
        <v>787.7</v>
      </c>
    </row>
    <row r="36" spans="2:33" ht="27.95" customHeight="1">
      <c r="B36" s="60"/>
      <c r="C36" s="61"/>
      <c r="D36" s="56"/>
      <c r="E36" s="56"/>
      <c r="F36" s="14"/>
      <c r="G36" s="14"/>
      <c r="H36" s="56"/>
      <c r="I36" s="14"/>
      <c r="J36" s="14"/>
      <c r="K36" s="56"/>
      <c r="L36" s="14"/>
      <c r="M36" s="14"/>
      <c r="N36" s="56"/>
      <c r="O36" s="14"/>
      <c r="P36" s="14"/>
      <c r="Q36" s="56"/>
      <c r="R36" s="14"/>
      <c r="S36" s="14"/>
      <c r="T36" s="56"/>
      <c r="U36" s="14"/>
      <c r="V36" s="248"/>
      <c r="W36" s="136">
        <f>W30*4+W34*4+W32*9</f>
        <v>719.9</v>
      </c>
      <c r="X36" s="141" t="s">
        <v>46</v>
      </c>
      <c r="Y36" s="131"/>
      <c r="Z36" s="66"/>
      <c r="AA36" s="30"/>
      <c r="AD36" s="62">
        <f>AD35*4/AG35</f>
        <v>0.14370953408658119</v>
      </c>
      <c r="AE36" s="62">
        <f>AE35*9/AG35</f>
        <v>0.25707756760187889</v>
      </c>
      <c r="AF36" s="62">
        <f>AF35*4/AG35</f>
        <v>0.5992128983115399</v>
      </c>
    </row>
    <row r="37" spans="2:33" s="48" customFormat="1" ht="42" customHeight="1">
      <c r="B37" s="45">
        <v>9</v>
      </c>
      <c r="C37" s="238"/>
      <c r="D37" s="46" t="str">
        <f>'104年9月菜單'!E11</f>
        <v>揚州炒飯</v>
      </c>
      <c r="E37" s="46" t="s">
        <v>186</v>
      </c>
      <c r="F37" s="13" t="s">
        <v>17</v>
      </c>
      <c r="G37" s="46" t="str">
        <f>'104年9月菜單'!E12</f>
        <v>無骨雞排</v>
      </c>
      <c r="H37" s="46" t="s">
        <v>278</v>
      </c>
      <c r="I37" s="13" t="s">
        <v>17</v>
      </c>
      <c r="J37" s="46" t="str">
        <f>'104年9月菜單'!E13</f>
        <v>香煎菜頭粿</v>
      </c>
      <c r="K37" s="46" t="s">
        <v>324</v>
      </c>
      <c r="L37" s="13" t="s">
        <v>17</v>
      </c>
      <c r="M37" s="46" t="str">
        <f>'104年9月菜單'!E14</f>
        <v>珍味什錦菇</v>
      </c>
      <c r="N37" s="46" t="s">
        <v>166</v>
      </c>
      <c r="O37" s="13" t="s">
        <v>17</v>
      </c>
      <c r="P37" s="46" t="str">
        <f>'104年9月菜單'!E15</f>
        <v>豆芽菜</v>
      </c>
      <c r="Q37" s="46" t="s">
        <v>166</v>
      </c>
      <c r="R37" s="13" t="s">
        <v>17</v>
      </c>
      <c r="S37" s="46" t="str">
        <f>'104年9月菜單'!E16</f>
        <v>冬瓜湯</v>
      </c>
      <c r="T37" s="46" t="s">
        <v>170</v>
      </c>
      <c r="U37" s="13" t="s">
        <v>17</v>
      </c>
      <c r="V37" s="246"/>
      <c r="W37" s="133" t="s">
        <v>8</v>
      </c>
      <c r="X37" s="138"/>
      <c r="Y37" s="126" t="s">
        <v>20</v>
      </c>
      <c r="Z37" s="47">
        <v>5.2</v>
      </c>
      <c r="AA37" s="31"/>
      <c r="AB37" s="31"/>
      <c r="AC37" s="32"/>
      <c r="AD37" s="31" t="s">
        <v>21</v>
      </c>
      <c r="AE37" s="31" t="s">
        <v>22</v>
      </c>
      <c r="AF37" s="31" t="s">
        <v>23</v>
      </c>
      <c r="AG37" s="31" t="s">
        <v>24</v>
      </c>
    </row>
    <row r="38" spans="2:33" ht="27.95" customHeight="1">
      <c r="B38" s="49" t="s">
        <v>9</v>
      </c>
      <c r="C38" s="238"/>
      <c r="D38" s="14" t="s">
        <v>126</v>
      </c>
      <c r="E38" s="15"/>
      <c r="F38" s="14">
        <v>5</v>
      </c>
      <c r="G38" s="14" t="s">
        <v>149</v>
      </c>
      <c r="H38" s="15"/>
      <c r="I38" s="14">
        <v>90</v>
      </c>
      <c r="J38" s="15" t="s">
        <v>323</v>
      </c>
      <c r="K38" s="14"/>
      <c r="L38" s="15" t="s">
        <v>325</v>
      </c>
      <c r="M38" s="14" t="s">
        <v>120</v>
      </c>
      <c r="N38" s="15"/>
      <c r="O38" s="14">
        <v>25</v>
      </c>
      <c r="P38" s="14" t="s">
        <v>134</v>
      </c>
      <c r="Q38" s="15"/>
      <c r="R38" s="14">
        <v>80</v>
      </c>
      <c r="S38" s="85" t="s">
        <v>194</v>
      </c>
      <c r="T38" s="14"/>
      <c r="U38" s="14">
        <v>40</v>
      </c>
      <c r="V38" s="247"/>
      <c r="W38" s="134">
        <v>98</v>
      </c>
      <c r="X38" s="139" t="s">
        <v>45</v>
      </c>
      <c r="Y38" s="127" t="s">
        <v>25</v>
      </c>
      <c r="Z38" s="50">
        <v>2.8</v>
      </c>
      <c r="AA38" s="30"/>
      <c r="AB38" s="51" t="s">
        <v>26</v>
      </c>
      <c r="AC38" s="32">
        <v>6</v>
      </c>
      <c r="AD38" s="32">
        <f>AC38*2</f>
        <v>12</v>
      </c>
      <c r="AE38" s="32"/>
      <c r="AF38" s="32">
        <f>AC38*15</f>
        <v>90</v>
      </c>
      <c r="AG38" s="32">
        <f>AD38*4+AF38*4</f>
        <v>408</v>
      </c>
    </row>
    <row r="39" spans="2:33" ht="27.95" customHeight="1">
      <c r="B39" s="49">
        <v>11</v>
      </c>
      <c r="C39" s="238"/>
      <c r="D39" s="14" t="s">
        <v>113</v>
      </c>
      <c r="E39" s="15"/>
      <c r="F39" s="14">
        <v>85</v>
      </c>
      <c r="G39" s="14"/>
      <c r="H39" s="15"/>
      <c r="I39" s="14"/>
      <c r="J39" s="15"/>
      <c r="K39" s="14"/>
      <c r="L39" s="15"/>
      <c r="M39" s="14" t="s">
        <v>119</v>
      </c>
      <c r="N39" s="15"/>
      <c r="O39" s="14">
        <v>35</v>
      </c>
      <c r="P39" s="14"/>
      <c r="Q39" s="56"/>
      <c r="R39" s="14"/>
      <c r="S39" s="14"/>
      <c r="T39" s="14"/>
      <c r="U39" s="14"/>
      <c r="V39" s="247"/>
      <c r="W39" s="135" t="s">
        <v>10</v>
      </c>
      <c r="X39" s="140"/>
      <c r="Y39" s="128" t="s">
        <v>27</v>
      </c>
      <c r="Z39" s="50">
        <v>2.4</v>
      </c>
      <c r="AA39" s="31"/>
      <c r="AB39" s="53" t="s">
        <v>28</v>
      </c>
      <c r="AC39" s="32">
        <v>2.2999999999999998</v>
      </c>
      <c r="AD39" s="54">
        <f>AC39*7</f>
        <v>16.099999999999998</v>
      </c>
      <c r="AE39" s="32">
        <f>AC39*5</f>
        <v>11.5</v>
      </c>
      <c r="AF39" s="32" t="s">
        <v>29</v>
      </c>
      <c r="AG39" s="55">
        <f>AD39*4+AE39*9</f>
        <v>167.89999999999998</v>
      </c>
    </row>
    <row r="40" spans="2:33" ht="27.95" customHeight="1">
      <c r="B40" s="49" t="s">
        <v>11</v>
      </c>
      <c r="C40" s="238"/>
      <c r="D40" s="14" t="s">
        <v>175</v>
      </c>
      <c r="E40" s="15"/>
      <c r="F40" s="14">
        <v>20</v>
      </c>
      <c r="G40" s="14"/>
      <c r="H40" s="15"/>
      <c r="I40" s="14"/>
      <c r="J40" s="15"/>
      <c r="K40" s="56"/>
      <c r="L40" s="15"/>
      <c r="M40" s="14" t="s">
        <v>163</v>
      </c>
      <c r="N40" s="15"/>
      <c r="O40" s="14">
        <v>10</v>
      </c>
      <c r="P40" s="14"/>
      <c r="Q40" s="56"/>
      <c r="R40" s="14"/>
      <c r="S40" s="15"/>
      <c r="T40" s="14"/>
      <c r="U40" s="14"/>
      <c r="V40" s="247"/>
      <c r="W40" s="134">
        <v>23.3</v>
      </c>
      <c r="X40" s="139" t="s">
        <v>45</v>
      </c>
      <c r="Y40" s="128" t="s">
        <v>30</v>
      </c>
      <c r="Z40" s="50">
        <v>2.5</v>
      </c>
      <c r="AA40" s="30"/>
      <c r="AB40" s="31" t="s">
        <v>31</v>
      </c>
      <c r="AC40" s="32">
        <v>1.5</v>
      </c>
      <c r="AD40" s="32">
        <f>AC40*1</f>
        <v>1.5</v>
      </c>
      <c r="AE40" s="32" t="s">
        <v>29</v>
      </c>
      <c r="AF40" s="32">
        <f>AC40*5</f>
        <v>7.5</v>
      </c>
      <c r="AG40" s="32">
        <f>AD40*4+AF40*4</f>
        <v>36</v>
      </c>
    </row>
    <row r="41" spans="2:33" ht="27.95" customHeight="1">
      <c r="B41" s="245" t="s">
        <v>32</v>
      </c>
      <c r="C41" s="238"/>
      <c r="D41" s="15" t="s">
        <v>117</v>
      </c>
      <c r="E41" s="15"/>
      <c r="F41" s="15">
        <v>10</v>
      </c>
      <c r="G41" s="14"/>
      <c r="H41" s="15"/>
      <c r="I41" s="14"/>
      <c r="J41" s="15"/>
      <c r="K41" s="56"/>
      <c r="L41" s="15"/>
      <c r="M41" s="14"/>
      <c r="N41" s="15"/>
      <c r="O41" s="14"/>
      <c r="P41" s="14"/>
      <c r="Q41" s="15"/>
      <c r="R41" s="14"/>
      <c r="S41" s="15"/>
      <c r="T41" s="14"/>
      <c r="U41" s="14"/>
      <c r="V41" s="247"/>
      <c r="W41" s="135" t="s">
        <v>12</v>
      </c>
      <c r="X41" s="140"/>
      <c r="Y41" s="128" t="s">
        <v>33</v>
      </c>
      <c r="Z41" s="50"/>
      <c r="AA41" s="31"/>
      <c r="AB41" s="31" t="s">
        <v>34</v>
      </c>
      <c r="AC41" s="32">
        <v>2.5</v>
      </c>
      <c r="AD41" s="32"/>
      <c r="AE41" s="32">
        <f>AC41*5</f>
        <v>12.5</v>
      </c>
      <c r="AF41" s="32" t="s">
        <v>29</v>
      </c>
      <c r="AG41" s="32">
        <f>AE41*9</f>
        <v>112.5</v>
      </c>
    </row>
    <row r="42" spans="2:33" ht="27.95" customHeight="1">
      <c r="B42" s="245"/>
      <c r="C42" s="238"/>
      <c r="D42" s="56"/>
      <c r="E42" s="56"/>
      <c r="F42" s="14"/>
      <c r="G42" s="14"/>
      <c r="H42" s="56"/>
      <c r="I42" s="14"/>
      <c r="J42" s="14"/>
      <c r="K42" s="56"/>
      <c r="L42" s="14"/>
      <c r="M42" s="14"/>
      <c r="N42" s="56"/>
      <c r="O42" s="14"/>
      <c r="P42" s="14"/>
      <c r="Q42" s="56"/>
      <c r="R42" s="14"/>
      <c r="S42" s="15"/>
      <c r="T42" s="56"/>
      <c r="U42" s="15"/>
      <c r="V42" s="247"/>
      <c r="W42" s="134">
        <v>28.5</v>
      </c>
      <c r="X42" s="139" t="s">
        <v>45</v>
      </c>
      <c r="Y42" s="129" t="s">
        <v>42</v>
      </c>
      <c r="Z42" s="57"/>
      <c r="AA42" s="30"/>
      <c r="AB42" s="31" t="s">
        <v>35</v>
      </c>
      <c r="AF42" s="31">
        <f>AC42*15</f>
        <v>0</v>
      </c>
    </row>
    <row r="43" spans="2:33" ht="27.95" customHeight="1">
      <c r="B43" s="58" t="s">
        <v>36</v>
      </c>
      <c r="C43" s="59"/>
      <c r="D43" s="56"/>
      <c r="E43" s="56"/>
      <c r="F43" s="14"/>
      <c r="G43" s="14"/>
      <c r="H43" s="56"/>
      <c r="I43" s="14"/>
      <c r="J43" s="15"/>
      <c r="K43" s="56"/>
      <c r="L43" s="15"/>
      <c r="M43" s="14"/>
      <c r="N43" s="56"/>
      <c r="O43" s="14"/>
      <c r="P43" s="14"/>
      <c r="Q43" s="56"/>
      <c r="R43" s="14"/>
      <c r="S43" s="15"/>
      <c r="T43" s="56"/>
      <c r="U43" s="15"/>
      <c r="V43" s="247"/>
      <c r="W43" s="135" t="s">
        <v>13</v>
      </c>
      <c r="X43" s="140"/>
      <c r="Y43" s="130"/>
      <c r="Z43" s="50"/>
      <c r="AA43" s="31"/>
      <c r="AD43" s="31">
        <f>SUM(AD38:AD42)</f>
        <v>29.599999999999998</v>
      </c>
      <c r="AE43" s="31">
        <f>SUM(AE38:AE42)</f>
        <v>24</v>
      </c>
      <c r="AF43" s="31">
        <f>SUM(AF38:AF42)</f>
        <v>97.5</v>
      </c>
      <c r="AG43" s="31">
        <f>AD43*4+AE43*9+AF43*4</f>
        <v>724.4</v>
      </c>
    </row>
    <row r="44" spans="2:33" ht="27.95" customHeight="1" thickBot="1">
      <c r="B44" s="86"/>
      <c r="C44" s="61"/>
      <c r="D44" s="87"/>
      <c r="E44" s="87"/>
      <c r="F44" s="88"/>
      <c r="G44" s="88"/>
      <c r="H44" s="87"/>
      <c r="I44" s="88"/>
      <c r="J44" s="88"/>
      <c r="K44" s="87"/>
      <c r="L44" s="88"/>
      <c r="M44" s="88"/>
      <c r="N44" s="87"/>
      <c r="O44" s="88"/>
      <c r="P44" s="88"/>
      <c r="Q44" s="87"/>
      <c r="R44" s="88"/>
      <c r="S44" s="88"/>
      <c r="T44" s="87"/>
      <c r="U44" s="88"/>
      <c r="V44" s="248"/>
      <c r="W44" s="136">
        <f>W38*4+W42*4+W40*9</f>
        <v>715.7</v>
      </c>
      <c r="X44" s="141" t="s">
        <v>46</v>
      </c>
      <c r="Y44" s="131"/>
      <c r="Z44" s="66"/>
      <c r="AA44" s="30"/>
      <c r="AD44" s="62">
        <f>AD43*4/AG43</f>
        <v>0.16344561016013251</v>
      </c>
      <c r="AE44" s="62">
        <f>AE43*9/AG43</f>
        <v>0.29817780231916069</v>
      </c>
      <c r="AF44" s="62">
        <f>AF43*4/AG43</f>
        <v>0.53837658752070683</v>
      </c>
    </row>
    <row r="45" spans="2:33" s="92" customFormat="1" ht="21.75" customHeight="1">
      <c r="B45" s="89"/>
      <c r="C45" s="31"/>
      <c r="D45" s="52"/>
      <c r="E45" s="90"/>
      <c r="F45" s="52"/>
      <c r="G45" s="52"/>
      <c r="H45" s="90"/>
      <c r="I45" s="52"/>
      <c r="J45" s="250"/>
      <c r="K45" s="250"/>
      <c r="L45" s="250"/>
      <c r="M45" s="250"/>
      <c r="N45" s="250"/>
      <c r="O45" s="250"/>
      <c r="P45" s="250"/>
      <c r="Q45" s="250"/>
      <c r="R45" s="250"/>
      <c r="S45" s="250"/>
      <c r="T45" s="250"/>
      <c r="U45" s="250"/>
      <c r="V45" s="250"/>
      <c r="W45" s="250"/>
      <c r="X45" s="250"/>
      <c r="Y45" s="250"/>
      <c r="Z45" s="250"/>
      <c r="AA45" s="91"/>
      <c r="AB45" s="77"/>
      <c r="AC45" s="71"/>
      <c r="AD45" s="77"/>
      <c r="AE45" s="77"/>
      <c r="AF45" s="77"/>
      <c r="AG45" s="77"/>
    </row>
    <row r="46" spans="2:33">
      <c r="B46" s="71"/>
      <c r="C46" s="92"/>
      <c r="D46" s="251"/>
      <c r="E46" s="251"/>
      <c r="F46" s="252"/>
      <c r="G46" s="252"/>
      <c r="H46" s="93"/>
      <c r="I46" s="31"/>
      <c r="J46" s="31"/>
      <c r="K46" s="93"/>
      <c r="L46" s="31"/>
      <c r="N46" s="93"/>
      <c r="O46" s="31"/>
      <c r="Q46" s="93"/>
      <c r="R46" s="31"/>
      <c r="T46" s="93"/>
      <c r="U46" s="31"/>
      <c r="V46" s="94"/>
      <c r="Z46" s="97"/>
    </row>
    <row r="47" spans="2:33">
      <c r="Z47" s="97"/>
    </row>
    <row r="48" spans="2:33">
      <c r="Z48" s="97"/>
    </row>
    <row r="49" spans="26:26">
      <c r="Z49" s="97"/>
    </row>
    <row r="50" spans="26:26">
      <c r="Z50" s="97"/>
    </row>
    <row r="51" spans="26:26">
      <c r="Z51" s="97"/>
    </row>
    <row r="52" spans="26:26">
      <c r="Z52" s="97"/>
    </row>
  </sheetData>
  <mergeCells count="19">
    <mergeCell ref="C37:C42"/>
    <mergeCell ref="V37:V44"/>
    <mergeCell ref="B41:B42"/>
    <mergeCell ref="J45:Z45"/>
    <mergeCell ref="D46:G46"/>
    <mergeCell ref="B33:B34"/>
    <mergeCell ref="B1:Z1"/>
    <mergeCell ref="B2:G2"/>
    <mergeCell ref="C5:C10"/>
    <mergeCell ref="V5:V12"/>
    <mergeCell ref="B9:B10"/>
    <mergeCell ref="C13:C18"/>
    <mergeCell ref="V13:V20"/>
    <mergeCell ref="B17:B18"/>
    <mergeCell ref="C21:C26"/>
    <mergeCell ref="V21:V28"/>
    <mergeCell ref="B25:B26"/>
    <mergeCell ref="C29:C34"/>
    <mergeCell ref="V29:V36"/>
  </mergeCells>
  <phoneticPr fontId="19" type="noConversion"/>
  <pageMargins left="1.1599999999999999" right="0.17" top="0.18" bottom="0.17" header="0.5" footer="0.23"/>
  <pageSetup paperSize="9" scale="4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G52"/>
  <sheetViews>
    <sheetView zoomScale="60" workbookViewId="0">
      <selection activeCell="G22" sqref="G22"/>
    </sheetView>
  </sheetViews>
  <sheetFormatPr defaultRowHeight="20.25"/>
  <cols>
    <col min="1" max="1" width="1.875" style="52" customWidth="1"/>
    <col min="2" max="2" width="4.875" style="89" customWidth="1"/>
    <col min="3" max="3" width="0" style="52" hidden="1" customWidth="1"/>
    <col min="4" max="4" width="18.625" style="52" customWidth="1"/>
    <col min="5" max="5" width="5.625" style="90" customWidth="1"/>
    <col min="6" max="6" width="11.25" style="52" customWidth="1"/>
    <col min="7" max="7" width="18.625" style="52" customWidth="1"/>
    <col min="8" max="8" width="5.625" style="90" customWidth="1"/>
    <col min="9" max="9" width="11.875" style="52" customWidth="1"/>
    <col min="10" max="10" width="18.625" style="52" customWidth="1"/>
    <col min="11" max="11" width="5.625" style="90" customWidth="1"/>
    <col min="12" max="12" width="11.75" style="52" customWidth="1"/>
    <col min="13" max="13" width="18.625" style="52" customWidth="1"/>
    <col min="14" max="14" width="5.625" style="90" customWidth="1"/>
    <col min="15" max="15" width="12.125" style="52" customWidth="1"/>
    <col min="16" max="16" width="18.625" style="52" customWidth="1"/>
    <col min="17" max="17" width="5.625" style="90" customWidth="1"/>
    <col min="18" max="18" width="11.75" style="52" customWidth="1"/>
    <col min="19" max="19" width="18.625" style="52" customWidth="1"/>
    <col min="20" max="20" width="5.625" style="90" customWidth="1"/>
    <col min="21" max="21" width="12.75" style="52" customWidth="1"/>
    <col min="22" max="22" width="5.25" style="98" customWidth="1"/>
    <col min="23" max="23" width="10.25" style="95" customWidth="1"/>
    <col min="24" max="24" width="6.625" style="96" customWidth="1"/>
    <col min="25" max="25" width="11.25" style="96" customWidth="1"/>
    <col min="26" max="26" width="6.625" style="99" customWidth="1"/>
    <col min="27" max="27" width="6.625" style="52" customWidth="1"/>
    <col min="28" max="28" width="6" style="31" hidden="1" customWidth="1"/>
    <col min="29" max="29" width="5.5" style="32" hidden="1" customWidth="1"/>
    <col min="30" max="30" width="7.75" style="31" hidden="1" customWidth="1"/>
    <col min="31" max="31" width="8" style="31" hidden="1" customWidth="1"/>
    <col min="32" max="32" width="7.875" style="31" hidden="1" customWidth="1"/>
    <col min="33" max="33" width="7.5" style="31" hidden="1" customWidth="1"/>
    <col min="34" max="16384" width="9" style="52"/>
  </cols>
  <sheetData>
    <row r="1" spans="2:33" s="19" customFormat="1" ht="38.25">
      <c r="B1" s="239" t="s">
        <v>319</v>
      </c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  <c r="Y1" s="239"/>
      <c r="Z1" s="239"/>
      <c r="AA1" s="18"/>
      <c r="AC1" s="20"/>
    </row>
    <row r="2" spans="2:33" s="19" customFormat="1" ht="18.95" customHeight="1">
      <c r="B2" s="240"/>
      <c r="C2" s="241"/>
      <c r="D2" s="241"/>
      <c r="E2" s="241"/>
      <c r="F2" s="241"/>
      <c r="G2" s="241"/>
      <c r="H2" s="21"/>
      <c r="I2" s="18"/>
      <c r="J2" s="18"/>
      <c r="K2" s="21"/>
      <c r="L2" s="18"/>
      <c r="M2" s="18"/>
      <c r="N2" s="21"/>
      <c r="O2" s="18"/>
      <c r="P2" s="18"/>
      <c r="Q2" s="21"/>
      <c r="R2" s="18"/>
      <c r="S2" s="18"/>
      <c r="T2" s="21"/>
      <c r="U2" s="18"/>
      <c r="V2" s="22"/>
      <c r="W2" s="23"/>
      <c r="X2" s="24"/>
      <c r="Y2" s="24"/>
      <c r="Z2" s="23"/>
      <c r="AA2" s="18"/>
      <c r="AC2" s="20"/>
    </row>
    <row r="3" spans="2:33" s="31" customFormat="1" ht="30" customHeight="1" thickBot="1">
      <c r="B3" s="112" t="s">
        <v>43</v>
      </c>
      <c r="C3" s="112"/>
      <c r="D3" s="113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19"/>
      <c r="T3" s="25"/>
      <c r="U3" s="25"/>
      <c r="V3" s="26"/>
      <c r="W3" s="27"/>
      <c r="X3" s="28"/>
      <c r="Y3" s="28"/>
      <c r="Z3" s="29"/>
      <c r="AA3" s="30"/>
      <c r="AC3" s="32"/>
    </row>
    <row r="4" spans="2:33" s="44" customFormat="1" ht="43.5">
      <c r="B4" s="33" t="s">
        <v>0</v>
      </c>
      <c r="C4" s="34" t="s">
        <v>1</v>
      </c>
      <c r="D4" s="35" t="s">
        <v>2</v>
      </c>
      <c r="E4" s="36" t="s">
        <v>41</v>
      </c>
      <c r="F4" s="35"/>
      <c r="G4" s="35" t="s">
        <v>3</v>
      </c>
      <c r="H4" s="36" t="s">
        <v>41</v>
      </c>
      <c r="I4" s="35"/>
      <c r="J4" s="35" t="s">
        <v>4</v>
      </c>
      <c r="K4" s="36" t="s">
        <v>41</v>
      </c>
      <c r="L4" s="35"/>
      <c r="M4" s="35" t="s">
        <v>4</v>
      </c>
      <c r="N4" s="36" t="s">
        <v>41</v>
      </c>
      <c r="O4" s="35"/>
      <c r="P4" s="35" t="s">
        <v>4</v>
      </c>
      <c r="Q4" s="36" t="s">
        <v>41</v>
      </c>
      <c r="R4" s="35"/>
      <c r="S4" s="37" t="s">
        <v>5</v>
      </c>
      <c r="T4" s="36" t="s">
        <v>41</v>
      </c>
      <c r="U4" s="35"/>
      <c r="V4" s="12" t="s">
        <v>6</v>
      </c>
      <c r="W4" s="132" t="s">
        <v>7</v>
      </c>
      <c r="X4" s="137"/>
      <c r="Y4" s="38" t="s">
        <v>14</v>
      </c>
      <c r="Z4" s="39" t="s">
        <v>15</v>
      </c>
      <c r="AA4" s="40"/>
      <c r="AB4" s="41"/>
      <c r="AC4" s="42"/>
      <c r="AD4" s="43"/>
      <c r="AE4" s="43"/>
      <c r="AF4" s="43"/>
      <c r="AG4" s="43"/>
    </row>
    <row r="5" spans="2:33" s="48" customFormat="1" ht="42" customHeight="1">
      <c r="B5" s="45">
        <v>9</v>
      </c>
      <c r="C5" s="238"/>
      <c r="D5" s="46" t="str">
        <f>'104年9月菜單'!A18</f>
        <v>糙米飯</v>
      </c>
      <c r="E5" s="46" t="s">
        <v>16</v>
      </c>
      <c r="F5" s="13" t="s">
        <v>17</v>
      </c>
      <c r="G5" s="46" t="str">
        <f>'104年9月菜單'!A19</f>
        <v>麻婆豆腐</v>
      </c>
      <c r="H5" s="46" t="s">
        <v>19</v>
      </c>
      <c r="I5" s="13" t="s">
        <v>17</v>
      </c>
      <c r="J5" s="46" t="str">
        <f>'104年9月菜單'!A20</f>
        <v>五香滷蛋</v>
      </c>
      <c r="K5" s="46" t="s">
        <v>176</v>
      </c>
      <c r="L5" s="13" t="s">
        <v>17</v>
      </c>
      <c r="M5" s="46" t="str">
        <f>'104年9月菜單'!A21</f>
        <v>客家米粉</v>
      </c>
      <c r="N5" s="46" t="s">
        <v>19</v>
      </c>
      <c r="O5" s="13" t="s">
        <v>17</v>
      </c>
      <c r="P5" s="46" t="str">
        <f>'104年9月菜單'!A22</f>
        <v>青江菜</v>
      </c>
      <c r="Q5" s="46" t="s">
        <v>19</v>
      </c>
      <c r="R5" s="13" t="s">
        <v>17</v>
      </c>
      <c r="S5" s="46" t="str">
        <f>'104年9月菜單'!A23</f>
        <v>酸辣湯</v>
      </c>
      <c r="T5" s="46" t="s">
        <v>339</v>
      </c>
      <c r="U5" s="13" t="s">
        <v>17</v>
      </c>
      <c r="V5" s="242"/>
      <c r="W5" s="133" t="s">
        <v>8</v>
      </c>
      <c r="X5" s="138"/>
      <c r="Y5" s="126" t="s">
        <v>20</v>
      </c>
      <c r="Z5" s="47">
        <v>5.6</v>
      </c>
      <c r="AA5" s="31"/>
      <c r="AB5" s="31"/>
      <c r="AC5" s="32"/>
      <c r="AD5" s="31" t="s">
        <v>21</v>
      </c>
      <c r="AE5" s="31" t="s">
        <v>22</v>
      </c>
      <c r="AF5" s="31" t="s">
        <v>23</v>
      </c>
      <c r="AG5" s="31" t="s">
        <v>24</v>
      </c>
    </row>
    <row r="6" spans="2:33" ht="27.95" customHeight="1">
      <c r="B6" s="49" t="s">
        <v>9</v>
      </c>
      <c r="C6" s="238"/>
      <c r="D6" s="14" t="s">
        <v>160</v>
      </c>
      <c r="E6" s="14"/>
      <c r="F6" s="14">
        <v>20</v>
      </c>
      <c r="G6" s="14" t="s">
        <v>189</v>
      </c>
      <c r="H6" s="15"/>
      <c r="I6" s="14">
        <v>80</v>
      </c>
      <c r="J6" s="14" t="s">
        <v>197</v>
      </c>
      <c r="K6" s="14"/>
      <c r="L6" s="14">
        <v>55</v>
      </c>
      <c r="M6" s="15" t="s">
        <v>135</v>
      </c>
      <c r="N6" s="14"/>
      <c r="O6" s="14">
        <v>10</v>
      </c>
      <c r="P6" s="14" t="s">
        <v>315</v>
      </c>
      <c r="Q6" s="14"/>
      <c r="R6" s="14">
        <v>100</v>
      </c>
      <c r="S6" s="15" t="s">
        <v>340</v>
      </c>
      <c r="T6" s="14"/>
      <c r="U6" s="14">
        <v>30</v>
      </c>
      <c r="V6" s="243"/>
      <c r="W6" s="134">
        <v>101.2</v>
      </c>
      <c r="X6" s="139" t="s">
        <v>45</v>
      </c>
      <c r="Y6" s="127" t="s">
        <v>25</v>
      </c>
      <c r="Z6" s="50">
        <v>2.5</v>
      </c>
      <c r="AA6" s="30"/>
      <c r="AB6" s="51" t="s">
        <v>26</v>
      </c>
      <c r="AC6" s="32">
        <v>6</v>
      </c>
      <c r="AD6" s="32">
        <f>AC6*2</f>
        <v>12</v>
      </c>
      <c r="AE6" s="32"/>
      <c r="AF6" s="32">
        <f>AC6*15</f>
        <v>90</v>
      </c>
      <c r="AG6" s="32">
        <f>AD6*4+AF6*4</f>
        <v>408</v>
      </c>
    </row>
    <row r="7" spans="2:33" ht="27.95" customHeight="1">
      <c r="B7" s="49">
        <v>14</v>
      </c>
      <c r="C7" s="238"/>
      <c r="D7" s="14" t="s">
        <v>159</v>
      </c>
      <c r="E7" s="14"/>
      <c r="F7" s="14">
        <v>85</v>
      </c>
      <c r="G7" s="14" t="s">
        <v>195</v>
      </c>
      <c r="H7" s="15"/>
      <c r="I7" s="14">
        <v>1</v>
      </c>
      <c r="J7" s="14" t="s">
        <v>198</v>
      </c>
      <c r="K7" s="14"/>
      <c r="L7" s="14">
        <v>1</v>
      </c>
      <c r="M7" s="15" t="s">
        <v>199</v>
      </c>
      <c r="N7" s="14"/>
      <c r="O7" s="14">
        <v>20</v>
      </c>
      <c r="P7" s="14"/>
      <c r="Q7" s="14"/>
      <c r="R7" s="14"/>
      <c r="S7" s="15" t="s">
        <v>124</v>
      </c>
      <c r="T7" s="14"/>
      <c r="U7" s="14">
        <v>20</v>
      </c>
      <c r="V7" s="243"/>
      <c r="W7" s="135" t="s">
        <v>10</v>
      </c>
      <c r="X7" s="140"/>
      <c r="Y7" s="128" t="s">
        <v>27</v>
      </c>
      <c r="Z7" s="50">
        <v>2</v>
      </c>
      <c r="AA7" s="31"/>
      <c r="AB7" s="53" t="s">
        <v>28</v>
      </c>
      <c r="AC7" s="32">
        <v>2</v>
      </c>
      <c r="AD7" s="54">
        <f>AC7*7</f>
        <v>14</v>
      </c>
      <c r="AE7" s="32">
        <f>AC7*5</f>
        <v>10</v>
      </c>
      <c r="AF7" s="32" t="s">
        <v>29</v>
      </c>
      <c r="AG7" s="55">
        <f>AD7*4+AE7*9</f>
        <v>146</v>
      </c>
    </row>
    <row r="8" spans="2:33" ht="27.95" customHeight="1">
      <c r="B8" s="49" t="s">
        <v>11</v>
      </c>
      <c r="C8" s="238"/>
      <c r="D8" s="15"/>
      <c r="E8" s="15"/>
      <c r="F8" s="15"/>
      <c r="G8" s="14" t="s">
        <v>196</v>
      </c>
      <c r="H8" s="56"/>
      <c r="I8" s="14">
        <v>1</v>
      </c>
      <c r="J8" s="14"/>
      <c r="K8" s="56"/>
      <c r="L8" s="14"/>
      <c r="M8" s="15" t="s">
        <v>168</v>
      </c>
      <c r="N8" s="56"/>
      <c r="O8" s="14">
        <v>5</v>
      </c>
      <c r="P8" s="14"/>
      <c r="Q8" s="56"/>
      <c r="R8" s="14"/>
      <c r="S8" s="15" t="s">
        <v>169</v>
      </c>
      <c r="T8" s="56"/>
      <c r="U8" s="14">
        <v>3</v>
      </c>
      <c r="V8" s="243"/>
      <c r="W8" s="134">
        <v>23.4</v>
      </c>
      <c r="X8" s="139" t="s">
        <v>45</v>
      </c>
      <c r="Y8" s="128" t="s">
        <v>30</v>
      </c>
      <c r="Z8" s="50">
        <v>3</v>
      </c>
      <c r="AA8" s="30"/>
      <c r="AB8" s="31" t="s">
        <v>31</v>
      </c>
      <c r="AC8" s="32">
        <v>1.8</v>
      </c>
      <c r="AD8" s="32">
        <f>AC8*1</f>
        <v>1.8</v>
      </c>
      <c r="AE8" s="32" t="s">
        <v>29</v>
      </c>
      <c r="AF8" s="32">
        <f>AC8*5</f>
        <v>9</v>
      </c>
      <c r="AG8" s="32">
        <f>AD8*4+AF8*4</f>
        <v>43.2</v>
      </c>
    </row>
    <row r="9" spans="2:33" ht="27.95" customHeight="1">
      <c r="B9" s="245" t="s">
        <v>37</v>
      </c>
      <c r="C9" s="238"/>
      <c r="D9" s="15"/>
      <c r="E9" s="15"/>
      <c r="F9" s="15"/>
      <c r="G9" s="14"/>
      <c r="H9" s="56"/>
      <c r="I9" s="14"/>
      <c r="J9" s="14"/>
      <c r="K9" s="56"/>
      <c r="L9" s="14"/>
      <c r="M9" s="15" t="s">
        <v>147</v>
      </c>
      <c r="N9" s="56"/>
      <c r="O9" s="14">
        <v>5</v>
      </c>
      <c r="P9" s="14"/>
      <c r="Q9" s="56"/>
      <c r="R9" s="14"/>
      <c r="S9" s="15" t="s">
        <v>158</v>
      </c>
      <c r="T9" s="56"/>
      <c r="U9" s="14">
        <v>15</v>
      </c>
      <c r="V9" s="243"/>
      <c r="W9" s="135" t="s">
        <v>12</v>
      </c>
      <c r="X9" s="140"/>
      <c r="Y9" s="128" t="s">
        <v>33</v>
      </c>
      <c r="Z9" s="50"/>
      <c r="AA9" s="31"/>
      <c r="AB9" s="31" t="s">
        <v>34</v>
      </c>
      <c r="AC9" s="32">
        <v>2.5</v>
      </c>
      <c r="AD9" s="32"/>
      <c r="AE9" s="32">
        <f>AC9*5</f>
        <v>12.5</v>
      </c>
      <c r="AF9" s="32" t="s">
        <v>29</v>
      </c>
      <c r="AG9" s="32">
        <f>AE9*9</f>
        <v>112.5</v>
      </c>
    </row>
    <row r="10" spans="2:33" ht="27.95" customHeight="1">
      <c r="B10" s="245"/>
      <c r="C10" s="238"/>
      <c r="D10" s="15"/>
      <c r="E10" s="15"/>
      <c r="F10" s="15"/>
      <c r="G10" s="14"/>
      <c r="H10" s="56"/>
      <c r="I10" s="14"/>
      <c r="J10" s="14"/>
      <c r="K10" s="56"/>
      <c r="L10" s="14"/>
      <c r="M10" s="15" t="s">
        <v>232</v>
      </c>
      <c r="N10" s="56"/>
      <c r="O10" s="14">
        <v>40</v>
      </c>
      <c r="P10" s="14"/>
      <c r="Q10" s="56"/>
      <c r="R10" s="14"/>
      <c r="S10" s="15"/>
      <c r="T10" s="56"/>
      <c r="U10" s="14"/>
      <c r="V10" s="243"/>
      <c r="W10" s="134">
        <v>26.5</v>
      </c>
      <c r="X10" s="139" t="s">
        <v>45</v>
      </c>
      <c r="Y10" s="129" t="s">
        <v>42</v>
      </c>
      <c r="Z10" s="57"/>
      <c r="AA10" s="30"/>
      <c r="AB10" s="31" t="s">
        <v>35</v>
      </c>
      <c r="AC10" s="32">
        <v>1</v>
      </c>
      <c r="AF10" s="31">
        <f>AC10*15</f>
        <v>15</v>
      </c>
    </row>
    <row r="11" spans="2:33" ht="27.95" customHeight="1">
      <c r="B11" s="58" t="s">
        <v>36</v>
      </c>
      <c r="C11" s="59"/>
      <c r="D11" s="15"/>
      <c r="E11" s="56"/>
      <c r="F11" s="15"/>
      <c r="G11" s="14"/>
      <c r="H11" s="56"/>
      <c r="I11" s="14"/>
      <c r="J11" s="14"/>
      <c r="K11" s="56"/>
      <c r="L11" s="14"/>
      <c r="M11" s="14" t="s">
        <v>233</v>
      </c>
      <c r="N11" s="56"/>
      <c r="O11" s="14">
        <v>5</v>
      </c>
      <c r="P11" s="14"/>
      <c r="Q11" s="56"/>
      <c r="R11" s="14"/>
      <c r="S11" s="14"/>
      <c r="T11" s="56"/>
      <c r="U11" s="14"/>
      <c r="V11" s="243"/>
      <c r="W11" s="135" t="s">
        <v>13</v>
      </c>
      <c r="X11" s="140"/>
      <c r="Y11" s="130"/>
      <c r="Z11" s="50"/>
      <c r="AA11" s="31"/>
      <c r="AD11" s="31">
        <f>SUM(AD6:AD10)</f>
        <v>27.8</v>
      </c>
      <c r="AE11" s="31">
        <f>SUM(AE6:AE10)</f>
        <v>22.5</v>
      </c>
      <c r="AF11" s="31">
        <f>SUM(AF6:AF10)</f>
        <v>114</v>
      </c>
      <c r="AG11" s="31">
        <f>AD11*4+AE11*9+AF11*4</f>
        <v>769.7</v>
      </c>
    </row>
    <row r="12" spans="2:33" ht="27.95" customHeight="1">
      <c r="B12" s="63"/>
      <c r="C12" s="64"/>
      <c r="D12" s="65"/>
      <c r="E12" s="65"/>
      <c r="F12" s="16"/>
      <c r="G12" s="16"/>
      <c r="H12" s="65"/>
      <c r="I12" s="16"/>
      <c r="J12" s="16"/>
      <c r="K12" s="65"/>
      <c r="L12" s="16"/>
      <c r="M12" s="16"/>
      <c r="N12" s="65"/>
      <c r="O12" s="16"/>
      <c r="P12" s="16"/>
      <c r="Q12" s="65"/>
      <c r="R12" s="16"/>
      <c r="S12" s="16"/>
      <c r="T12" s="65"/>
      <c r="U12" s="16"/>
      <c r="V12" s="244"/>
      <c r="W12" s="136">
        <f>W6*4+W10*4+W8*9</f>
        <v>721.4</v>
      </c>
      <c r="X12" s="141" t="s">
        <v>46</v>
      </c>
      <c r="Y12" s="131"/>
      <c r="Z12" s="66"/>
      <c r="AA12" s="30"/>
      <c r="AD12" s="62">
        <f>AD11*4/AG11</f>
        <v>0.14447187215798363</v>
      </c>
      <c r="AE12" s="62">
        <f>AE11*9/AG11</f>
        <v>0.26308951539560865</v>
      </c>
      <c r="AF12" s="62">
        <f>AF11*4/AG11</f>
        <v>0.59243861244640761</v>
      </c>
    </row>
    <row r="13" spans="2:33" s="48" customFormat="1" ht="42" customHeight="1">
      <c r="B13" s="45">
        <v>9</v>
      </c>
      <c r="C13" s="238"/>
      <c r="D13" s="46" t="str">
        <f>'104年9月菜單'!B18</f>
        <v>地瓜飯</v>
      </c>
      <c r="E13" s="46" t="s">
        <v>16</v>
      </c>
      <c r="F13" s="13" t="s">
        <v>17</v>
      </c>
      <c r="G13" s="46" t="str">
        <f>'104年9月菜單'!B19</f>
        <v>炭烤雞腿</v>
      </c>
      <c r="H13" s="46" t="s">
        <v>144</v>
      </c>
      <c r="I13" s="13" t="s">
        <v>17</v>
      </c>
      <c r="J13" s="46" t="str">
        <f>'104年9月菜單'!B20</f>
        <v>碎瓜肉燥</v>
      </c>
      <c r="K13" s="46" t="s">
        <v>166</v>
      </c>
      <c r="L13" s="13" t="s">
        <v>17</v>
      </c>
      <c r="M13" s="46" t="str">
        <f>'104年9月菜單'!B21</f>
        <v>滷三味</v>
      </c>
      <c r="N13" s="46" t="s">
        <v>166</v>
      </c>
      <c r="O13" s="13" t="s">
        <v>17</v>
      </c>
      <c r="P13" s="46" t="str">
        <f>'104年9月菜單'!B22</f>
        <v>蚵白菜</v>
      </c>
      <c r="Q13" s="46" t="s">
        <v>19</v>
      </c>
      <c r="R13" s="13" t="s">
        <v>17</v>
      </c>
      <c r="S13" s="46" t="str">
        <f>'104年9月菜單'!B23</f>
        <v>味噌湯</v>
      </c>
      <c r="T13" s="46" t="s">
        <v>170</v>
      </c>
      <c r="U13" s="13" t="s">
        <v>17</v>
      </c>
      <c r="V13" s="246"/>
      <c r="W13" s="133" t="s">
        <v>8</v>
      </c>
      <c r="X13" s="138"/>
      <c r="Y13" s="126" t="s">
        <v>20</v>
      </c>
      <c r="Z13" s="47">
        <v>5.5</v>
      </c>
      <c r="AA13" s="31"/>
      <c r="AB13" s="31"/>
      <c r="AC13" s="32"/>
      <c r="AD13" s="31" t="s">
        <v>21</v>
      </c>
      <c r="AE13" s="31" t="s">
        <v>22</v>
      </c>
      <c r="AF13" s="31" t="s">
        <v>23</v>
      </c>
      <c r="AG13" s="31" t="s">
        <v>24</v>
      </c>
    </row>
    <row r="14" spans="2:33" ht="27.95" customHeight="1">
      <c r="B14" s="49" t="s">
        <v>9</v>
      </c>
      <c r="C14" s="238"/>
      <c r="D14" s="14" t="s">
        <v>190</v>
      </c>
      <c r="E14" s="14"/>
      <c r="F14" s="14">
        <v>30</v>
      </c>
      <c r="G14" s="14" t="s">
        <v>136</v>
      </c>
      <c r="H14" s="15"/>
      <c r="I14" s="14">
        <v>90</v>
      </c>
      <c r="J14" s="15" t="s">
        <v>200</v>
      </c>
      <c r="K14" s="14"/>
      <c r="L14" s="15">
        <v>20</v>
      </c>
      <c r="M14" s="15" t="s">
        <v>137</v>
      </c>
      <c r="N14" s="14"/>
      <c r="O14" s="14">
        <v>50</v>
      </c>
      <c r="P14" s="14" t="s">
        <v>334</v>
      </c>
      <c r="Q14" s="14"/>
      <c r="R14" s="14">
        <v>80</v>
      </c>
      <c r="S14" s="15" t="s">
        <v>189</v>
      </c>
      <c r="T14" s="14"/>
      <c r="U14" s="14">
        <v>50</v>
      </c>
      <c r="V14" s="247"/>
      <c r="W14" s="134">
        <v>102</v>
      </c>
      <c r="X14" s="139" t="s">
        <v>45</v>
      </c>
      <c r="Y14" s="127" t="s">
        <v>25</v>
      </c>
      <c r="Z14" s="50">
        <v>3.4</v>
      </c>
      <c r="AA14" s="30"/>
      <c r="AB14" s="51" t="s">
        <v>26</v>
      </c>
      <c r="AC14" s="32">
        <v>6.2</v>
      </c>
      <c r="AD14" s="32">
        <f>AC14*2</f>
        <v>12.4</v>
      </c>
      <c r="AE14" s="32"/>
      <c r="AF14" s="32">
        <f>AC14*15</f>
        <v>93</v>
      </c>
      <c r="AG14" s="32">
        <f>AD14*4+AF14*4</f>
        <v>421.6</v>
      </c>
    </row>
    <row r="15" spans="2:33" ht="27.95" customHeight="1">
      <c r="B15" s="49">
        <v>15</v>
      </c>
      <c r="C15" s="238"/>
      <c r="D15" s="14" t="s">
        <v>159</v>
      </c>
      <c r="E15" s="14"/>
      <c r="F15" s="14">
        <v>85</v>
      </c>
      <c r="G15" s="14"/>
      <c r="H15" s="15"/>
      <c r="I15" s="14"/>
      <c r="J15" s="15" t="s">
        <v>191</v>
      </c>
      <c r="K15" s="14"/>
      <c r="L15" s="15">
        <v>30</v>
      </c>
      <c r="M15" s="15" t="s">
        <v>201</v>
      </c>
      <c r="N15" s="14"/>
      <c r="O15" s="14">
        <v>15</v>
      </c>
      <c r="P15" s="14"/>
      <c r="Q15" s="14"/>
      <c r="R15" s="14"/>
      <c r="S15" s="15" t="s">
        <v>188</v>
      </c>
      <c r="T15" s="14"/>
      <c r="U15" s="14">
        <v>1</v>
      </c>
      <c r="V15" s="247"/>
      <c r="W15" s="135" t="s">
        <v>10</v>
      </c>
      <c r="X15" s="140"/>
      <c r="Y15" s="128" t="s">
        <v>27</v>
      </c>
      <c r="Z15" s="50">
        <v>1.8</v>
      </c>
      <c r="AA15" s="31"/>
      <c r="AB15" s="53" t="s">
        <v>28</v>
      </c>
      <c r="AC15" s="32">
        <v>2</v>
      </c>
      <c r="AD15" s="54">
        <f>AC15*7</f>
        <v>14</v>
      </c>
      <c r="AE15" s="32">
        <f>AC15*5</f>
        <v>10</v>
      </c>
      <c r="AF15" s="32" t="s">
        <v>29</v>
      </c>
      <c r="AG15" s="55">
        <f>AD15*4+AE15*9</f>
        <v>146</v>
      </c>
    </row>
    <row r="16" spans="2:33" ht="27.95" customHeight="1">
      <c r="B16" s="49" t="s">
        <v>11</v>
      </c>
      <c r="C16" s="238"/>
      <c r="D16" s="56"/>
      <c r="E16" s="56"/>
      <c r="F16" s="14"/>
      <c r="G16" s="14"/>
      <c r="H16" s="56"/>
      <c r="I16" s="14"/>
      <c r="J16" s="15" t="s">
        <v>172</v>
      </c>
      <c r="K16" s="56"/>
      <c r="L16" s="15">
        <v>1</v>
      </c>
      <c r="M16" s="15" t="s">
        <v>202</v>
      </c>
      <c r="N16" s="56"/>
      <c r="O16" s="14">
        <v>15</v>
      </c>
      <c r="P16" s="14"/>
      <c r="Q16" s="56"/>
      <c r="R16" s="14"/>
      <c r="S16" s="15"/>
      <c r="T16" s="56"/>
      <c r="U16" s="14"/>
      <c r="V16" s="247"/>
      <c r="W16" s="134">
        <v>22.1</v>
      </c>
      <c r="X16" s="139" t="s">
        <v>45</v>
      </c>
      <c r="Y16" s="128" t="s">
        <v>30</v>
      </c>
      <c r="Z16" s="50">
        <v>2</v>
      </c>
      <c r="AA16" s="30"/>
      <c r="AB16" s="31" t="s">
        <v>31</v>
      </c>
      <c r="AC16" s="32">
        <v>1.6</v>
      </c>
      <c r="AD16" s="32">
        <f>AC16*1</f>
        <v>1.6</v>
      </c>
      <c r="AE16" s="32" t="s">
        <v>29</v>
      </c>
      <c r="AF16" s="32">
        <f>AC16*5</f>
        <v>8</v>
      </c>
      <c r="AG16" s="32">
        <f>AD16*4+AF16*4</f>
        <v>38.4</v>
      </c>
    </row>
    <row r="17" spans="2:33" ht="27.95" customHeight="1">
      <c r="B17" s="245" t="s">
        <v>38</v>
      </c>
      <c r="C17" s="238"/>
      <c r="D17" s="56"/>
      <c r="E17" s="56"/>
      <c r="F17" s="14"/>
      <c r="G17" s="14"/>
      <c r="H17" s="56"/>
      <c r="I17" s="14"/>
      <c r="J17" s="15"/>
      <c r="K17" s="56"/>
      <c r="L17" s="15"/>
      <c r="M17" s="15" t="s">
        <v>234</v>
      </c>
      <c r="N17" s="56"/>
      <c r="O17" s="14">
        <v>15</v>
      </c>
      <c r="P17" s="14"/>
      <c r="Q17" s="56"/>
      <c r="R17" s="14"/>
      <c r="S17" s="15"/>
      <c r="T17" s="56"/>
      <c r="U17" s="14"/>
      <c r="V17" s="247"/>
      <c r="W17" s="135" t="s">
        <v>12</v>
      </c>
      <c r="X17" s="140"/>
      <c r="Y17" s="128" t="s">
        <v>33</v>
      </c>
      <c r="Z17" s="50"/>
      <c r="AA17" s="31"/>
      <c r="AB17" s="31" t="s">
        <v>34</v>
      </c>
      <c r="AC17" s="32">
        <v>2.5</v>
      </c>
      <c r="AD17" s="32"/>
      <c r="AE17" s="32">
        <f>AC17*5</f>
        <v>12.5</v>
      </c>
      <c r="AF17" s="32" t="s">
        <v>29</v>
      </c>
      <c r="AG17" s="32">
        <f>AE17*9</f>
        <v>112.5</v>
      </c>
    </row>
    <row r="18" spans="2:33" ht="27.95" customHeight="1">
      <c r="B18" s="245"/>
      <c r="C18" s="238"/>
      <c r="D18" s="56"/>
      <c r="E18" s="56"/>
      <c r="F18" s="14"/>
      <c r="G18" s="14"/>
      <c r="H18" s="56"/>
      <c r="I18" s="14"/>
      <c r="J18" s="14"/>
      <c r="K18" s="56"/>
      <c r="L18" s="14"/>
      <c r="M18" s="15"/>
      <c r="N18" s="56"/>
      <c r="O18" s="14"/>
      <c r="P18" s="14"/>
      <c r="Q18" s="56"/>
      <c r="R18" s="14"/>
      <c r="S18" s="15"/>
      <c r="T18" s="56"/>
      <c r="U18" s="14"/>
      <c r="V18" s="247"/>
      <c r="W18" s="134">
        <v>33</v>
      </c>
      <c r="X18" s="139" t="s">
        <v>45</v>
      </c>
      <c r="Y18" s="129" t="s">
        <v>42</v>
      </c>
      <c r="Z18" s="57"/>
      <c r="AA18" s="30"/>
      <c r="AB18" s="31" t="s">
        <v>35</v>
      </c>
      <c r="AC18" s="32">
        <v>1</v>
      </c>
      <c r="AF18" s="31">
        <f>AC18*15</f>
        <v>15</v>
      </c>
    </row>
    <row r="19" spans="2:33" ht="27.95" customHeight="1">
      <c r="B19" s="58" t="s">
        <v>36</v>
      </c>
      <c r="C19" s="59"/>
      <c r="D19" s="56"/>
      <c r="E19" s="56"/>
      <c r="F19" s="14"/>
      <c r="G19" s="14"/>
      <c r="H19" s="56"/>
      <c r="I19" s="14"/>
      <c r="J19" s="14"/>
      <c r="K19" s="56"/>
      <c r="L19" s="14"/>
      <c r="M19" s="14"/>
      <c r="N19" s="56"/>
      <c r="O19" s="14"/>
      <c r="P19" s="14"/>
      <c r="Q19" s="56"/>
      <c r="R19" s="14"/>
      <c r="S19" s="14"/>
      <c r="T19" s="56"/>
      <c r="U19" s="14"/>
      <c r="V19" s="247"/>
      <c r="W19" s="135" t="s">
        <v>13</v>
      </c>
      <c r="X19" s="140"/>
      <c r="Y19" s="130"/>
      <c r="Z19" s="50"/>
      <c r="AA19" s="31"/>
      <c r="AD19" s="31">
        <f>SUM(AD14:AD18)</f>
        <v>28</v>
      </c>
      <c r="AE19" s="31">
        <f>SUM(AE14:AE18)</f>
        <v>22.5</v>
      </c>
      <c r="AF19" s="31">
        <f>SUM(AF14:AF18)</f>
        <v>116</v>
      </c>
      <c r="AG19" s="31">
        <f>AD19*4+AE19*9+AF19*4</f>
        <v>778.5</v>
      </c>
    </row>
    <row r="20" spans="2:33" ht="27.95" customHeight="1">
      <c r="B20" s="60"/>
      <c r="C20" s="61"/>
      <c r="D20" s="56"/>
      <c r="E20" s="56"/>
      <c r="F20" s="14"/>
      <c r="G20" s="14"/>
      <c r="H20" s="56"/>
      <c r="I20" s="14"/>
      <c r="J20" s="14"/>
      <c r="K20" s="56"/>
      <c r="L20" s="14"/>
      <c r="M20" s="14"/>
      <c r="N20" s="56"/>
      <c r="O20" s="14"/>
      <c r="P20" s="14"/>
      <c r="Q20" s="56"/>
      <c r="R20" s="14"/>
      <c r="S20" s="14"/>
      <c r="T20" s="56"/>
      <c r="U20" s="14"/>
      <c r="V20" s="248"/>
      <c r="W20" s="136">
        <f>W14*4+W18*4+W16*9</f>
        <v>738.9</v>
      </c>
      <c r="X20" s="141" t="s">
        <v>46</v>
      </c>
      <c r="Y20" s="131"/>
      <c r="Z20" s="66"/>
      <c r="AA20" s="30"/>
      <c r="AD20" s="62">
        <f>AD19*4/AG19</f>
        <v>0.14386640976236351</v>
      </c>
      <c r="AE20" s="62">
        <f>AE19*9/AG19</f>
        <v>0.26011560693641617</v>
      </c>
      <c r="AF20" s="62">
        <f>AF19*4/AG19</f>
        <v>0.59601798330122024</v>
      </c>
    </row>
    <row r="21" spans="2:33" s="48" customFormat="1" ht="42" customHeight="1">
      <c r="B21" s="67">
        <v>9</v>
      </c>
      <c r="C21" s="238"/>
      <c r="D21" s="46" t="str">
        <f>'104年9月菜單'!C18</f>
        <v>香Q米飯</v>
      </c>
      <c r="E21" s="46" t="s">
        <v>170</v>
      </c>
      <c r="F21" s="13" t="s">
        <v>17</v>
      </c>
      <c r="G21" s="46" t="str">
        <f>'104年9月菜單'!C19</f>
        <v>香雞排</v>
      </c>
      <c r="H21" s="46" t="s">
        <v>207</v>
      </c>
      <c r="I21" s="13" t="s">
        <v>17</v>
      </c>
      <c r="J21" s="46" t="str">
        <f>'104年9月菜單'!C20</f>
        <v>蜜汁豆干</v>
      </c>
      <c r="K21" s="46" t="s">
        <v>176</v>
      </c>
      <c r="L21" s="13" t="s">
        <v>17</v>
      </c>
      <c r="M21" s="46" t="str">
        <f>'104年9月菜單'!C21</f>
        <v>鮮蔬肉片</v>
      </c>
      <c r="N21" s="46" t="s">
        <v>19</v>
      </c>
      <c r="O21" s="13" t="s">
        <v>17</v>
      </c>
      <c r="P21" s="46" t="str">
        <f>'104年9月菜單'!C22</f>
        <v>油菜</v>
      </c>
      <c r="Q21" s="46" t="s">
        <v>166</v>
      </c>
      <c r="R21" s="13" t="s">
        <v>17</v>
      </c>
      <c r="S21" s="46" t="str">
        <f>'104年9月菜單'!C23</f>
        <v>海芽蛋花湯</v>
      </c>
      <c r="T21" s="46" t="s">
        <v>18</v>
      </c>
      <c r="U21" s="13" t="s">
        <v>17</v>
      </c>
      <c r="V21" s="246"/>
      <c r="W21" s="133" t="s">
        <v>8</v>
      </c>
      <c r="X21" s="138"/>
      <c r="Y21" s="126" t="s">
        <v>20</v>
      </c>
      <c r="Z21" s="47">
        <v>5.3</v>
      </c>
      <c r="AA21" s="31"/>
      <c r="AB21" s="31"/>
      <c r="AC21" s="32"/>
      <c r="AD21" s="31" t="s">
        <v>21</v>
      </c>
      <c r="AE21" s="31" t="s">
        <v>22</v>
      </c>
      <c r="AF21" s="31" t="s">
        <v>23</v>
      </c>
      <c r="AG21" s="31" t="s">
        <v>24</v>
      </c>
    </row>
    <row r="22" spans="2:33" s="72" customFormat="1" ht="27.75" customHeight="1">
      <c r="B22" s="68" t="s">
        <v>9</v>
      </c>
      <c r="C22" s="238"/>
      <c r="D22" s="14" t="s">
        <v>276</v>
      </c>
      <c r="E22" s="15"/>
      <c r="F22" s="14">
        <v>85</v>
      </c>
      <c r="G22" s="14" t="s">
        <v>346</v>
      </c>
      <c r="H22" s="14"/>
      <c r="I22" s="14">
        <v>80</v>
      </c>
      <c r="J22" s="14" t="s">
        <v>204</v>
      </c>
      <c r="K22" s="15"/>
      <c r="L22" s="14">
        <v>50</v>
      </c>
      <c r="M22" s="14" t="s">
        <v>119</v>
      </c>
      <c r="N22" s="14"/>
      <c r="O22" s="14">
        <v>80</v>
      </c>
      <c r="P22" s="14" t="s">
        <v>313</v>
      </c>
      <c r="Q22" s="14"/>
      <c r="R22" s="14">
        <v>80</v>
      </c>
      <c r="S22" s="14" t="s">
        <v>183</v>
      </c>
      <c r="T22" s="14"/>
      <c r="U22" s="14">
        <v>20</v>
      </c>
      <c r="V22" s="247"/>
      <c r="W22" s="134">
        <v>98.4</v>
      </c>
      <c r="X22" s="139" t="s">
        <v>45</v>
      </c>
      <c r="Y22" s="127" t="s">
        <v>25</v>
      </c>
      <c r="Z22" s="50">
        <v>3.3</v>
      </c>
      <c r="AA22" s="69"/>
      <c r="AB22" s="70" t="s">
        <v>26</v>
      </c>
      <c r="AC22" s="71">
        <v>6.2</v>
      </c>
      <c r="AD22" s="71">
        <f>AC22*2</f>
        <v>12.4</v>
      </c>
      <c r="AE22" s="71"/>
      <c r="AF22" s="71">
        <f>AC22*15</f>
        <v>93</v>
      </c>
      <c r="AG22" s="71">
        <f>AD22*4+AF22*4</f>
        <v>421.6</v>
      </c>
    </row>
    <row r="23" spans="2:33" s="72" customFormat="1" ht="27.95" customHeight="1">
      <c r="B23" s="68">
        <v>16</v>
      </c>
      <c r="C23" s="238"/>
      <c r="D23" s="14"/>
      <c r="E23" s="15"/>
      <c r="F23" s="14"/>
      <c r="G23" s="14"/>
      <c r="H23" s="14"/>
      <c r="I23" s="14"/>
      <c r="J23" s="14" t="s">
        <v>205</v>
      </c>
      <c r="K23" s="14"/>
      <c r="L23" s="14">
        <v>1</v>
      </c>
      <c r="M23" s="14" t="s">
        <v>121</v>
      </c>
      <c r="N23" s="14"/>
      <c r="O23" s="14">
        <v>15</v>
      </c>
      <c r="P23" s="14"/>
      <c r="Q23" s="14"/>
      <c r="R23" s="14"/>
      <c r="S23" s="14" t="s">
        <v>158</v>
      </c>
      <c r="T23" s="14"/>
      <c r="U23" s="14">
        <v>5</v>
      </c>
      <c r="V23" s="247"/>
      <c r="W23" s="135" t="s">
        <v>10</v>
      </c>
      <c r="X23" s="140"/>
      <c r="Y23" s="128" t="s">
        <v>27</v>
      </c>
      <c r="Z23" s="50">
        <v>2.4</v>
      </c>
      <c r="AA23" s="73"/>
      <c r="AB23" s="74" t="s">
        <v>28</v>
      </c>
      <c r="AC23" s="71">
        <v>2.2000000000000002</v>
      </c>
      <c r="AD23" s="75">
        <f>AC23*7</f>
        <v>15.400000000000002</v>
      </c>
      <c r="AE23" s="71">
        <f>AC23*5</f>
        <v>11</v>
      </c>
      <c r="AF23" s="71" t="s">
        <v>29</v>
      </c>
      <c r="AG23" s="76">
        <f>AD23*4+AE23*9</f>
        <v>160.60000000000002</v>
      </c>
    </row>
    <row r="24" spans="2:33" s="72" customFormat="1" ht="27.95" customHeight="1">
      <c r="B24" s="68" t="s">
        <v>11</v>
      </c>
      <c r="C24" s="238"/>
      <c r="D24" s="14"/>
      <c r="E24" s="15"/>
      <c r="F24" s="14"/>
      <c r="G24" s="14"/>
      <c r="H24" s="56"/>
      <c r="I24" s="14"/>
      <c r="J24" s="14"/>
      <c r="K24" s="56"/>
      <c r="L24" s="14"/>
      <c r="M24" s="14" t="s">
        <v>280</v>
      </c>
      <c r="N24" s="56"/>
      <c r="O24" s="14">
        <v>10</v>
      </c>
      <c r="P24" s="14"/>
      <c r="Q24" s="56"/>
      <c r="R24" s="14"/>
      <c r="S24" s="15"/>
      <c r="T24" s="56"/>
      <c r="U24" s="14"/>
      <c r="V24" s="247"/>
      <c r="W24" s="134">
        <v>24.1</v>
      </c>
      <c r="X24" s="139" t="s">
        <v>45</v>
      </c>
      <c r="Y24" s="128" t="s">
        <v>30</v>
      </c>
      <c r="Z24" s="50">
        <v>2.5</v>
      </c>
      <c r="AA24" s="69"/>
      <c r="AB24" s="77" t="s">
        <v>31</v>
      </c>
      <c r="AC24" s="71">
        <v>1.6</v>
      </c>
      <c r="AD24" s="71">
        <f>AC24*1</f>
        <v>1.6</v>
      </c>
      <c r="AE24" s="71" t="s">
        <v>29</v>
      </c>
      <c r="AF24" s="71">
        <f>AC24*5</f>
        <v>8</v>
      </c>
      <c r="AG24" s="71">
        <f>AD24*4+AF24*4</f>
        <v>38.4</v>
      </c>
    </row>
    <row r="25" spans="2:33" s="72" customFormat="1" ht="27.95" customHeight="1">
      <c r="B25" s="249" t="s">
        <v>39</v>
      </c>
      <c r="C25" s="238"/>
      <c r="D25" s="15"/>
      <c r="E25" s="15"/>
      <c r="F25" s="15"/>
      <c r="G25" s="14"/>
      <c r="H25" s="56"/>
      <c r="I25" s="14"/>
      <c r="J25" s="14"/>
      <c r="K25" s="56"/>
      <c r="L25" s="14"/>
      <c r="M25" s="14" t="s">
        <v>341</v>
      </c>
      <c r="N25" s="56"/>
      <c r="O25" s="14">
        <v>5</v>
      </c>
      <c r="P25" s="14"/>
      <c r="Q25" s="56"/>
      <c r="R25" s="14"/>
      <c r="S25" s="14"/>
      <c r="T25" s="56"/>
      <c r="U25" s="14"/>
      <c r="V25" s="247"/>
      <c r="W25" s="135" t="s">
        <v>12</v>
      </c>
      <c r="X25" s="140"/>
      <c r="Y25" s="128" t="s">
        <v>33</v>
      </c>
      <c r="Z25" s="50"/>
      <c r="AA25" s="73"/>
      <c r="AB25" s="77" t="s">
        <v>34</v>
      </c>
      <c r="AC25" s="71">
        <v>2.5</v>
      </c>
      <c r="AD25" s="71"/>
      <c r="AE25" s="71">
        <f>AC25*5</f>
        <v>12.5</v>
      </c>
      <c r="AF25" s="71" t="s">
        <v>29</v>
      </c>
      <c r="AG25" s="71">
        <f>AE25*9</f>
        <v>112.5</v>
      </c>
    </row>
    <row r="26" spans="2:33" s="72" customFormat="1" ht="27.95" customHeight="1">
      <c r="B26" s="249"/>
      <c r="C26" s="238"/>
      <c r="D26" s="15"/>
      <c r="E26" s="15"/>
      <c r="F26" s="15"/>
      <c r="G26" s="78"/>
      <c r="H26" s="56"/>
      <c r="I26" s="14"/>
      <c r="J26" s="14"/>
      <c r="K26" s="56"/>
      <c r="L26" s="14"/>
      <c r="M26" s="14"/>
      <c r="N26" s="56"/>
      <c r="O26" s="14"/>
      <c r="P26" s="14"/>
      <c r="Q26" s="56"/>
      <c r="R26" s="14"/>
      <c r="S26" s="14"/>
      <c r="T26" s="56"/>
      <c r="U26" s="14"/>
      <c r="V26" s="247"/>
      <c r="W26" s="134">
        <v>31.9</v>
      </c>
      <c r="X26" s="139" t="s">
        <v>45</v>
      </c>
      <c r="Y26" s="129" t="s">
        <v>42</v>
      </c>
      <c r="Z26" s="57"/>
      <c r="AA26" s="69"/>
      <c r="AB26" s="77" t="s">
        <v>35</v>
      </c>
      <c r="AC26" s="71"/>
      <c r="AD26" s="77"/>
      <c r="AE26" s="77"/>
      <c r="AF26" s="77">
        <f>AC26*15</f>
        <v>0</v>
      </c>
      <c r="AG26" s="77"/>
    </row>
    <row r="27" spans="2:33" s="72" customFormat="1" ht="27.95" customHeight="1">
      <c r="B27" s="79" t="s">
        <v>36</v>
      </c>
      <c r="C27" s="80"/>
      <c r="D27" s="15"/>
      <c r="E27" s="56"/>
      <c r="F27" s="15"/>
      <c r="G27" s="14"/>
      <c r="H27" s="56"/>
      <c r="I27" s="14"/>
      <c r="J27" s="14"/>
      <c r="K27" s="56"/>
      <c r="L27" s="14"/>
      <c r="M27" s="14"/>
      <c r="N27" s="56"/>
      <c r="O27" s="14"/>
      <c r="P27" s="14"/>
      <c r="Q27" s="56"/>
      <c r="R27" s="14"/>
      <c r="S27" s="14"/>
      <c r="T27" s="56"/>
      <c r="U27" s="14"/>
      <c r="V27" s="247"/>
      <c r="W27" s="135" t="s">
        <v>13</v>
      </c>
      <c r="X27" s="140"/>
      <c r="Y27" s="130"/>
      <c r="Z27" s="50"/>
      <c r="AA27" s="73"/>
      <c r="AB27" s="77"/>
      <c r="AC27" s="71"/>
      <c r="AD27" s="77">
        <f>SUM(AD22:AD26)</f>
        <v>29.400000000000006</v>
      </c>
      <c r="AE27" s="77">
        <f>SUM(AE22:AE26)</f>
        <v>23.5</v>
      </c>
      <c r="AF27" s="77">
        <f>SUM(AF22:AF26)</f>
        <v>101</v>
      </c>
      <c r="AG27" s="77">
        <f>AD27*4+AE27*9+AF27*4</f>
        <v>733.1</v>
      </c>
    </row>
    <row r="28" spans="2:33" s="72" customFormat="1" ht="27.95" customHeight="1" thickBot="1">
      <c r="B28" s="81"/>
      <c r="C28" s="82"/>
      <c r="D28" s="56"/>
      <c r="E28" s="56"/>
      <c r="F28" s="14"/>
      <c r="G28" s="14"/>
      <c r="H28" s="56"/>
      <c r="I28" s="14"/>
      <c r="J28" s="14"/>
      <c r="K28" s="56"/>
      <c r="L28" s="14"/>
      <c r="M28" s="14"/>
      <c r="N28" s="56"/>
      <c r="O28" s="14"/>
      <c r="P28" s="14"/>
      <c r="Q28" s="56"/>
      <c r="R28" s="14"/>
      <c r="S28" s="14"/>
      <c r="T28" s="56"/>
      <c r="U28" s="14"/>
      <c r="V28" s="248"/>
      <c r="W28" s="136">
        <f>W22*4+W26*4+W24*9</f>
        <v>738.1</v>
      </c>
      <c r="X28" s="141" t="s">
        <v>46</v>
      </c>
      <c r="Y28" s="131"/>
      <c r="Z28" s="66"/>
      <c r="AA28" s="69"/>
      <c r="AB28" s="73"/>
      <c r="AC28" s="83"/>
      <c r="AD28" s="84">
        <f>AD27*4/AG27</f>
        <v>0.16041467739735374</v>
      </c>
      <c r="AE28" s="84">
        <f>AE27*9/AG27</f>
        <v>0.28850088664575091</v>
      </c>
      <c r="AF28" s="84">
        <f>AF27*4/AG27</f>
        <v>0.55108443595689538</v>
      </c>
      <c r="AG28" s="73"/>
    </row>
    <row r="29" spans="2:33" s="48" customFormat="1" ht="42" customHeight="1">
      <c r="B29" s="45">
        <v>9</v>
      </c>
      <c r="C29" s="238"/>
      <c r="D29" s="46" t="str">
        <f>'104年9月菜單'!D18</f>
        <v>五穀米飯</v>
      </c>
      <c r="E29" s="46" t="s">
        <v>186</v>
      </c>
      <c r="F29" s="13" t="s">
        <v>17</v>
      </c>
      <c r="G29" s="46" t="str">
        <f>'104年9月菜單'!D19</f>
        <v>洋蔥鹹豬肉</v>
      </c>
      <c r="H29" s="46" t="s">
        <v>166</v>
      </c>
      <c r="I29" s="13" t="s">
        <v>17</v>
      </c>
      <c r="J29" s="46" t="str">
        <f>'104年9月菜單'!D20</f>
        <v>玉米三色</v>
      </c>
      <c r="K29" s="46" t="s">
        <v>19</v>
      </c>
      <c r="L29" s="13" t="s">
        <v>17</v>
      </c>
      <c r="M29" s="46" t="str">
        <f>'104年9月菜單'!D21</f>
        <v>翅小腿</v>
      </c>
      <c r="N29" s="46" t="s">
        <v>324</v>
      </c>
      <c r="O29" s="13" t="s">
        <v>17</v>
      </c>
      <c r="P29" s="46" t="str">
        <f>'104年9月菜單'!D22</f>
        <v>蚵白菜</v>
      </c>
      <c r="Q29" s="46" t="s">
        <v>19</v>
      </c>
      <c r="R29" s="13" t="s">
        <v>17</v>
      </c>
      <c r="S29" s="46" t="str">
        <f>'104年9月菜單'!D23</f>
        <v>豬血湯</v>
      </c>
      <c r="T29" s="46" t="s">
        <v>170</v>
      </c>
      <c r="U29" s="13" t="s">
        <v>17</v>
      </c>
      <c r="V29" s="246"/>
      <c r="W29" s="133" t="s">
        <v>8</v>
      </c>
      <c r="X29" s="138"/>
      <c r="Y29" s="126" t="s">
        <v>20</v>
      </c>
      <c r="Z29" s="47">
        <v>5.4</v>
      </c>
      <c r="AA29" s="31"/>
      <c r="AB29" s="31"/>
      <c r="AC29" s="32"/>
      <c r="AD29" s="31" t="s">
        <v>21</v>
      </c>
      <c r="AE29" s="31" t="s">
        <v>22</v>
      </c>
      <c r="AF29" s="31" t="s">
        <v>23</v>
      </c>
      <c r="AG29" s="31" t="s">
        <v>24</v>
      </c>
    </row>
    <row r="30" spans="2:33" ht="27.95" customHeight="1">
      <c r="B30" s="49" t="s">
        <v>9</v>
      </c>
      <c r="C30" s="238"/>
      <c r="D30" s="14" t="s">
        <v>174</v>
      </c>
      <c r="E30" s="14"/>
      <c r="F30" s="14">
        <v>20</v>
      </c>
      <c r="G30" s="14" t="s">
        <v>206</v>
      </c>
      <c r="H30" s="14"/>
      <c r="I30" s="14">
        <v>60</v>
      </c>
      <c r="J30" s="15" t="s">
        <v>151</v>
      </c>
      <c r="K30" s="15"/>
      <c r="L30" s="15">
        <v>40</v>
      </c>
      <c r="M30" s="14" t="s">
        <v>328</v>
      </c>
      <c r="N30" s="14"/>
      <c r="O30" s="14" t="s">
        <v>329</v>
      </c>
      <c r="P30" s="14" t="s">
        <v>314</v>
      </c>
      <c r="Q30" s="14"/>
      <c r="R30" s="14">
        <v>80</v>
      </c>
      <c r="S30" s="15" t="s">
        <v>171</v>
      </c>
      <c r="T30" s="14"/>
      <c r="U30" s="14">
        <v>30</v>
      </c>
      <c r="V30" s="247"/>
      <c r="W30" s="134">
        <v>98.9</v>
      </c>
      <c r="X30" s="139" t="s">
        <v>45</v>
      </c>
      <c r="Y30" s="127" t="s">
        <v>25</v>
      </c>
      <c r="Z30" s="50">
        <v>3</v>
      </c>
      <c r="AA30" s="30"/>
      <c r="AB30" s="51" t="s">
        <v>26</v>
      </c>
      <c r="AC30" s="32">
        <v>6.3</v>
      </c>
      <c r="AD30" s="32">
        <f>AC30*2</f>
        <v>12.6</v>
      </c>
      <c r="AE30" s="32"/>
      <c r="AF30" s="32">
        <f>AC30*15</f>
        <v>94.5</v>
      </c>
      <c r="AG30" s="32">
        <f>AD30*4+AF30*4</f>
        <v>428.4</v>
      </c>
    </row>
    <row r="31" spans="2:33" ht="27.95" customHeight="1">
      <c r="B31" s="49">
        <v>17</v>
      </c>
      <c r="C31" s="238"/>
      <c r="D31" s="14" t="s">
        <v>159</v>
      </c>
      <c r="E31" s="14"/>
      <c r="F31" s="14">
        <v>85</v>
      </c>
      <c r="G31" s="14" t="s">
        <v>162</v>
      </c>
      <c r="H31" s="14"/>
      <c r="I31" s="14">
        <v>40</v>
      </c>
      <c r="J31" s="15" t="s">
        <v>130</v>
      </c>
      <c r="K31" s="15"/>
      <c r="L31" s="15">
        <v>10</v>
      </c>
      <c r="M31" s="14"/>
      <c r="N31" s="14"/>
      <c r="O31" s="14"/>
      <c r="P31" s="14"/>
      <c r="Q31" s="14"/>
      <c r="R31" s="14"/>
      <c r="S31" s="15" t="s">
        <v>172</v>
      </c>
      <c r="T31" s="14"/>
      <c r="U31" s="14">
        <v>1</v>
      </c>
      <c r="V31" s="247"/>
      <c r="W31" s="135" t="s">
        <v>10</v>
      </c>
      <c r="X31" s="140"/>
      <c r="Y31" s="128" t="s">
        <v>27</v>
      </c>
      <c r="Z31" s="50">
        <v>2</v>
      </c>
      <c r="AA31" s="31"/>
      <c r="AB31" s="53" t="s">
        <v>28</v>
      </c>
      <c r="AC31" s="32">
        <v>2</v>
      </c>
      <c r="AD31" s="54">
        <f>AC31*7</f>
        <v>14</v>
      </c>
      <c r="AE31" s="32">
        <f>AC31*5</f>
        <v>10</v>
      </c>
      <c r="AF31" s="32" t="s">
        <v>29</v>
      </c>
      <c r="AG31" s="55">
        <f>AD31*4+AE31*9</f>
        <v>146</v>
      </c>
    </row>
    <row r="32" spans="2:33" ht="27.95" customHeight="1">
      <c r="B32" s="49" t="s">
        <v>11</v>
      </c>
      <c r="C32" s="238"/>
      <c r="D32" s="56"/>
      <c r="E32" s="56"/>
      <c r="F32" s="14"/>
      <c r="G32" s="14" t="s">
        <v>164</v>
      </c>
      <c r="H32" s="56"/>
      <c r="I32" s="14">
        <v>1</v>
      </c>
      <c r="J32" s="15" t="s">
        <v>282</v>
      </c>
      <c r="K32" s="15"/>
      <c r="L32" s="15">
        <v>10</v>
      </c>
      <c r="M32" s="14"/>
      <c r="N32" s="56"/>
      <c r="O32" s="14"/>
      <c r="P32" s="14"/>
      <c r="Q32" s="56"/>
      <c r="R32" s="14"/>
      <c r="S32" s="15"/>
      <c r="T32" s="56"/>
      <c r="U32" s="14"/>
      <c r="V32" s="247"/>
      <c r="W32" s="134">
        <v>24</v>
      </c>
      <c r="X32" s="139" t="s">
        <v>45</v>
      </c>
      <c r="Y32" s="128" t="s">
        <v>30</v>
      </c>
      <c r="Z32" s="50">
        <v>3</v>
      </c>
      <c r="AA32" s="30"/>
      <c r="AB32" s="31" t="s">
        <v>31</v>
      </c>
      <c r="AC32" s="32">
        <v>1.7</v>
      </c>
      <c r="AD32" s="32">
        <f>AC32*1</f>
        <v>1.7</v>
      </c>
      <c r="AE32" s="32" t="s">
        <v>29</v>
      </c>
      <c r="AF32" s="32">
        <f>AC32*5</f>
        <v>8.5</v>
      </c>
      <c r="AG32" s="32">
        <f>AD32*4+AF32*4</f>
        <v>40.799999999999997</v>
      </c>
    </row>
    <row r="33" spans="2:33" ht="27.95" customHeight="1">
      <c r="B33" s="245" t="s">
        <v>40</v>
      </c>
      <c r="C33" s="238"/>
      <c r="D33" s="56"/>
      <c r="E33" s="56"/>
      <c r="F33" s="14"/>
      <c r="G33" s="14"/>
      <c r="H33" s="56"/>
      <c r="I33" s="14"/>
      <c r="J33" s="15" t="s">
        <v>281</v>
      </c>
      <c r="K33" s="15"/>
      <c r="L33" s="15">
        <v>10</v>
      </c>
      <c r="M33" s="14"/>
      <c r="N33" s="56"/>
      <c r="O33" s="14"/>
      <c r="P33" s="14"/>
      <c r="Q33" s="56"/>
      <c r="R33" s="14"/>
      <c r="S33" s="15"/>
      <c r="T33" s="56"/>
      <c r="U33" s="14"/>
      <c r="V33" s="247"/>
      <c r="W33" s="135" t="s">
        <v>12</v>
      </c>
      <c r="X33" s="140"/>
      <c r="Y33" s="128" t="s">
        <v>33</v>
      </c>
      <c r="Z33" s="50"/>
      <c r="AA33" s="31"/>
      <c r="AB33" s="31" t="s">
        <v>34</v>
      </c>
      <c r="AC33" s="32">
        <v>2.5</v>
      </c>
      <c r="AD33" s="32"/>
      <c r="AE33" s="32">
        <f>AC33*5</f>
        <v>12.5</v>
      </c>
      <c r="AF33" s="32" t="s">
        <v>29</v>
      </c>
      <c r="AG33" s="32">
        <f>AE33*9</f>
        <v>112.5</v>
      </c>
    </row>
    <row r="34" spans="2:33" ht="27.95" customHeight="1">
      <c r="B34" s="245"/>
      <c r="C34" s="238"/>
      <c r="D34" s="56"/>
      <c r="E34" s="56"/>
      <c r="F34" s="14"/>
      <c r="G34" s="14"/>
      <c r="H34" s="56"/>
      <c r="I34" s="14"/>
      <c r="J34" s="15"/>
      <c r="K34" s="56"/>
      <c r="L34" s="15"/>
      <c r="M34" s="14"/>
      <c r="N34" s="56"/>
      <c r="O34" s="14"/>
      <c r="P34" s="14"/>
      <c r="Q34" s="56"/>
      <c r="R34" s="14"/>
      <c r="S34" s="15"/>
      <c r="T34" s="56"/>
      <c r="U34" s="14"/>
      <c r="V34" s="247"/>
      <c r="W34" s="134">
        <v>31</v>
      </c>
      <c r="X34" s="139" t="s">
        <v>45</v>
      </c>
      <c r="Y34" s="129" t="s">
        <v>42</v>
      </c>
      <c r="Z34" s="57"/>
      <c r="AA34" s="30"/>
      <c r="AB34" s="31" t="s">
        <v>35</v>
      </c>
      <c r="AC34" s="32">
        <v>1</v>
      </c>
      <c r="AF34" s="31">
        <f>AC34*15</f>
        <v>15</v>
      </c>
    </row>
    <row r="35" spans="2:33" ht="27.95" customHeight="1">
      <c r="B35" s="58" t="s">
        <v>36</v>
      </c>
      <c r="C35" s="59"/>
      <c r="D35" s="56"/>
      <c r="E35" s="56"/>
      <c r="F35" s="14"/>
      <c r="G35" s="14"/>
      <c r="H35" s="56"/>
      <c r="I35" s="14"/>
      <c r="J35" s="14"/>
      <c r="K35" s="56"/>
      <c r="L35" s="14"/>
      <c r="M35" s="14"/>
      <c r="N35" s="56"/>
      <c r="O35" s="14"/>
      <c r="P35" s="14"/>
      <c r="Q35" s="56"/>
      <c r="R35" s="14"/>
      <c r="S35" s="14"/>
      <c r="T35" s="56"/>
      <c r="U35" s="14"/>
      <c r="V35" s="247"/>
      <c r="W35" s="135" t="s">
        <v>13</v>
      </c>
      <c r="X35" s="140"/>
      <c r="Y35" s="130"/>
      <c r="Z35" s="50"/>
      <c r="AA35" s="31"/>
      <c r="AD35" s="31">
        <f>SUM(AD30:AD34)</f>
        <v>28.3</v>
      </c>
      <c r="AE35" s="31">
        <f>SUM(AE30:AE34)</f>
        <v>22.5</v>
      </c>
      <c r="AF35" s="31">
        <f>SUM(AF30:AF34)</f>
        <v>118</v>
      </c>
      <c r="AG35" s="31">
        <f>AD35*4+AE35*9+AF35*4</f>
        <v>787.7</v>
      </c>
    </row>
    <row r="36" spans="2:33" ht="27.95" customHeight="1">
      <c r="B36" s="60"/>
      <c r="C36" s="61"/>
      <c r="D36" s="56"/>
      <c r="E36" s="56"/>
      <c r="F36" s="14"/>
      <c r="G36" s="14"/>
      <c r="H36" s="56"/>
      <c r="I36" s="14"/>
      <c r="J36" s="14"/>
      <c r="K36" s="56"/>
      <c r="L36" s="14"/>
      <c r="M36" s="14"/>
      <c r="N36" s="56"/>
      <c r="O36" s="14"/>
      <c r="P36" s="14"/>
      <c r="Q36" s="56"/>
      <c r="R36" s="14"/>
      <c r="S36" s="14"/>
      <c r="T36" s="56"/>
      <c r="U36" s="14"/>
      <c r="V36" s="248"/>
      <c r="W36" s="136">
        <f>W30*4+W34*4+W32*9</f>
        <v>735.6</v>
      </c>
      <c r="X36" s="141" t="s">
        <v>46</v>
      </c>
      <c r="Y36" s="131"/>
      <c r="Z36" s="66"/>
      <c r="AA36" s="30"/>
      <c r="AD36" s="62">
        <f>AD35*4/AG35</f>
        <v>0.14370953408658119</v>
      </c>
      <c r="AE36" s="62">
        <f>AE35*9/AG35</f>
        <v>0.25707756760187889</v>
      </c>
      <c r="AF36" s="62">
        <f>AF35*4/AG35</f>
        <v>0.5992128983115399</v>
      </c>
    </row>
    <row r="37" spans="2:33" s="48" customFormat="1" ht="42" customHeight="1">
      <c r="B37" s="45">
        <v>9</v>
      </c>
      <c r="C37" s="238"/>
      <c r="D37" s="46" t="str">
        <f>'104年9月菜單'!E18</f>
        <v>台式炒麵</v>
      </c>
      <c r="E37" s="46" t="s">
        <v>19</v>
      </c>
      <c r="F37" s="13" t="s">
        <v>17</v>
      </c>
      <c r="G37" s="46" t="str">
        <f>'104年9月菜單'!E19</f>
        <v>蘑菇雞排</v>
      </c>
      <c r="H37" s="46" t="s">
        <v>176</v>
      </c>
      <c r="I37" s="13" t="s">
        <v>17</v>
      </c>
      <c r="J37" s="46" t="str">
        <f>'104年9月菜單'!E20</f>
        <v>美味香腸</v>
      </c>
      <c r="K37" s="46" t="s">
        <v>324</v>
      </c>
      <c r="L37" s="13" t="s">
        <v>17</v>
      </c>
      <c r="M37" s="46" t="str">
        <f>'104年9月菜單'!E21</f>
        <v>家常豆腐</v>
      </c>
      <c r="N37" s="46" t="s">
        <v>19</v>
      </c>
      <c r="O37" s="13" t="s">
        <v>17</v>
      </c>
      <c r="P37" s="46" t="str">
        <f>'104年9月菜單'!E22</f>
        <v>高麗菜</v>
      </c>
      <c r="Q37" s="46" t="s">
        <v>166</v>
      </c>
      <c r="R37" s="13" t="s">
        <v>17</v>
      </c>
      <c r="S37" s="46" t="str">
        <f>'[1]104年9月菜單'!E23</f>
        <v>竹筍湯</v>
      </c>
      <c r="T37" s="46" t="s">
        <v>333</v>
      </c>
      <c r="U37" s="13" t="s">
        <v>17</v>
      </c>
      <c r="V37" s="246"/>
      <c r="W37" s="133" t="s">
        <v>8</v>
      </c>
      <c r="X37" s="138"/>
      <c r="Y37" s="126" t="s">
        <v>20</v>
      </c>
      <c r="Z37" s="47">
        <v>5.5</v>
      </c>
      <c r="AA37" s="31"/>
      <c r="AB37" s="31"/>
      <c r="AC37" s="32"/>
      <c r="AD37" s="31" t="s">
        <v>21</v>
      </c>
      <c r="AE37" s="31" t="s">
        <v>22</v>
      </c>
      <c r="AF37" s="31" t="s">
        <v>23</v>
      </c>
      <c r="AG37" s="31" t="s">
        <v>24</v>
      </c>
    </row>
    <row r="38" spans="2:33" ht="27.95" customHeight="1">
      <c r="B38" s="49" t="s">
        <v>9</v>
      </c>
      <c r="C38" s="238"/>
      <c r="D38" s="14" t="s">
        <v>203</v>
      </c>
      <c r="E38" s="15"/>
      <c r="F38" s="14">
        <v>120</v>
      </c>
      <c r="G38" s="14" t="s">
        <v>224</v>
      </c>
      <c r="H38" s="15"/>
      <c r="I38" s="14">
        <v>100</v>
      </c>
      <c r="J38" s="15" t="s">
        <v>326</v>
      </c>
      <c r="K38" s="14"/>
      <c r="L38" s="15" t="s">
        <v>283</v>
      </c>
      <c r="M38" s="14" t="s">
        <v>306</v>
      </c>
      <c r="N38" s="15"/>
      <c r="O38" s="14">
        <v>60</v>
      </c>
      <c r="P38" s="14" t="s">
        <v>312</v>
      </c>
      <c r="Q38" s="15"/>
      <c r="R38" s="14">
        <v>80</v>
      </c>
      <c r="S38" s="85" t="s">
        <v>180</v>
      </c>
      <c r="T38" s="14"/>
      <c r="U38" s="14">
        <v>40</v>
      </c>
      <c r="V38" s="247"/>
      <c r="W38" s="134">
        <v>105</v>
      </c>
      <c r="X38" s="139" t="s">
        <v>45</v>
      </c>
      <c r="Y38" s="127" t="s">
        <v>25</v>
      </c>
      <c r="Z38" s="50">
        <v>2.8</v>
      </c>
      <c r="AA38" s="30"/>
      <c r="AB38" s="51" t="s">
        <v>26</v>
      </c>
      <c r="AC38" s="32">
        <v>6</v>
      </c>
      <c r="AD38" s="32">
        <f>AC38*2</f>
        <v>12</v>
      </c>
      <c r="AE38" s="32"/>
      <c r="AF38" s="32">
        <f>AC38*15</f>
        <v>90</v>
      </c>
      <c r="AG38" s="32">
        <f>AD38*4+AF38*4</f>
        <v>408</v>
      </c>
    </row>
    <row r="39" spans="2:33" ht="27.95" customHeight="1">
      <c r="B39" s="49">
        <v>18</v>
      </c>
      <c r="C39" s="238"/>
      <c r="D39" s="14" t="s">
        <v>187</v>
      </c>
      <c r="E39" s="15"/>
      <c r="F39" s="14">
        <v>30</v>
      </c>
      <c r="G39" s="14" t="s">
        <v>235</v>
      </c>
      <c r="H39" s="15"/>
      <c r="I39" s="14">
        <v>5</v>
      </c>
      <c r="J39" s="15"/>
      <c r="K39" s="14"/>
      <c r="L39" s="15"/>
      <c r="M39" s="14"/>
      <c r="N39" s="15"/>
      <c r="O39" s="14"/>
      <c r="P39" s="14"/>
      <c r="Q39" s="56"/>
      <c r="R39" s="14"/>
      <c r="S39" s="14"/>
      <c r="T39" s="14"/>
      <c r="U39" s="14"/>
      <c r="V39" s="247"/>
      <c r="W39" s="135" t="s">
        <v>10</v>
      </c>
      <c r="X39" s="140"/>
      <c r="Y39" s="128" t="s">
        <v>27</v>
      </c>
      <c r="Z39" s="50">
        <v>2</v>
      </c>
      <c r="AA39" s="31"/>
      <c r="AB39" s="53" t="s">
        <v>28</v>
      </c>
      <c r="AC39" s="32">
        <v>2.2999999999999998</v>
      </c>
      <c r="AD39" s="54">
        <f>AC39*7</f>
        <v>16.099999999999998</v>
      </c>
      <c r="AE39" s="32">
        <f>AC39*5</f>
        <v>11.5</v>
      </c>
      <c r="AF39" s="32" t="s">
        <v>29</v>
      </c>
      <c r="AG39" s="55">
        <f>AD39*4+AE39*9</f>
        <v>167.89999999999998</v>
      </c>
    </row>
    <row r="40" spans="2:33" ht="27.95" customHeight="1">
      <c r="B40" s="49" t="s">
        <v>11</v>
      </c>
      <c r="C40" s="238"/>
      <c r="D40" s="14" t="s">
        <v>135</v>
      </c>
      <c r="E40" s="15"/>
      <c r="F40" s="14">
        <v>5</v>
      </c>
      <c r="G40" s="14"/>
      <c r="H40" s="15"/>
      <c r="I40" s="14"/>
      <c r="J40" s="15"/>
      <c r="K40" s="56"/>
      <c r="L40" s="15"/>
      <c r="M40" s="14"/>
      <c r="N40" s="15"/>
      <c r="O40" s="14"/>
      <c r="P40" s="14"/>
      <c r="Q40" s="56"/>
      <c r="R40" s="14"/>
      <c r="S40" s="15"/>
      <c r="T40" s="14"/>
      <c r="U40" s="14"/>
      <c r="V40" s="247"/>
      <c r="W40" s="134">
        <v>25</v>
      </c>
      <c r="X40" s="139" t="s">
        <v>45</v>
      </c>
      <c r="Y40" s="128" t="s">
        <v>30</v>
      </c>
      <c r="Z40" s="50">
        <v>2</v>
      </c>
      <c r="AA40" s="30"/>
      <c r="AB40" s="31" t="s">
        <v>31</v>
      </c>
      <c r="AC40" s="32">
        <v>1.5</v>
      </c>
      <c r="AD40" s="32">
        <f>AC40*1</f>
        <v>1.5</v>
      </c>
      <c r="AE40" s="32" t="s">
        <v>29</v>
      </c>
      <c r="AF40" s="32">
        <f>AC40*5</f>
        <v>7.5</v>
      </c>
      <c r="AG40" s="32">
        <f>AD40*4+AF40*4</f>
        <v>36</v>
      </c>
    </row>
    <row r="41" spans="2:33" ht="27.95" customHeight="1">
      <c r="B41" s="245" t="s">
        <v>32</v>
      </c>
      <c r="C41" s="238"/>
      <c r="D41" s="15" t="s">
        <v>130</v>
      </c>
      <c r="E41" s="15"/>
      <c r="F41" s="15">
        <v>10</v>
      </c>
      <c r="G41" s="14"/>
      <c r="H41" s="15"/>
      <c r="I41" s="14"/>
      <c r="J41" s="15"/>
      <c r="K41" s="56"/>
      <c r="L41" s="15"/>
      <c r="M41" s="14"/>
      <c r="N41" s="15"/>
      <c r="O41" s="14"/>
      <c r="P41" s="14"/>
      <c r="Q41" s="15"/>
      <c r="R41" s="14"/>
      <c r="S41" s="15"/>
      <c r="T41" s="14"/>
      <c r="U41" s="14"/>
      <c r="V41" s="247"/>
      <c r="W41" s="135" t="s">
        <v>12</v>
      </c>
      <c r="X41" s="140"/>
      <c r="Y41" s="128" t="s">
        <v>33</v>
      </c>
      <c r="Z41" s="50"/>
      <c r="AA41" s="31"/>
      <c r="AB41" s="31" t="s">
        <v>34</v>
      </c>
      <c r="AC41" s="32">
        <v>2.5</v>
      </c>
      <c r="AD41" s="32"/>
      <c r="AE41" s="32">
        <f>AC41*5</f>
        <v>12.5</v>
      </c>
      <c r="AF41" s="32" t="s">
        <v>29</v>
      </c>
      <c r="AG41" s="32">
        <f>AE41*9</f>
        <v>112.5</v>
      </c>
    </row>
    <row r="42" spans="2:33" ht="27.95" customHeight="1">
      <c r="B42" s="245"/>
      <c r="C42" s="238"/>
      <c r="D42" s="56"/>
      <c r="E42" s="56"/>
      <c r="F42" s="14"/>
      <c r="G42" s="14"/>
      <c r="H42" s="56"/>
      <c r="I42" s="14"/>
      <c r="J42" s="14"/>
      <c r="K42" s="56"/>
      <c r="L42" s="14"/>
      <c r="M42" s="14"/>
      <c r="N42" s="56"/>
      <c r="O42" s="14"/>
      <c r="P42" s="14"/>
      <c r="Q42" s="56"/>
      <c r="R42" s="14"/>
      <c r="S42" s="15"/>
      <c r="T42" s="56"/>
      <c r="U42" s="15"/>
      <c r="V42" s="247"/>
      <c r="W42" s="134">
        <v>28</v>
      </c>
      <c r="X42" s="139" t="s">
        <v>45</v>
      </c>
      <c r="Y42" s="129" t="s">
        <v>42</v>
      </c>
      <c r="Z42" s="57"/>
      <c r="AA42" s="30"/>
      <c r="AB42" s="31" t="s">
        <v>35</v>
      </c>
      <c r="AF42" s="31">
        <f>AC42*15</f>
        <v>0</v>
      </c>
    </row>
    <row r="43" spans="2:33" ht="27.95" customHeight="1">
      <c r="B43" s="58" t="s">
        <v>36</v>
      </c>
      <c r="C43" s="59"/>
      <c r="D43" s="56"/>
      <c r="E43" s="56"/>
      <c r="F43" s="14"/>
      <c r="G43" s="14"/>
      <c r="H43" s="56"/>
      <c r="I43" s="14"/>
      <c r="J43" s="15"/>
      <c r="K43" s="56"/>
      <c r="L43" s="15"/>
      <c r="M43" s="14"/>
      <c r="N43" s="56"/>
      <c r="O43" s="14"/>
      <c r="P43" s="14"/>
      <c r="Q43" s="56"/>
      <c r="R43" s="14"/>
      <c r="S43" s="15"/>
      <c r="T43" s="56"/>
      <c r="U43" s="15"/>
      <c r="V43" s="247"/>
      <c r="W43" s="135" t="s">
        <v>13</v>
      </c>
      <c r="X43" s="140"/>
      <c r="Y43" s="130"/>
      <c r="Z43" s="50"/>
      <c r="AA43" s="31"/>
      <c r="AD43" s="31">
        <f>SUM(AD38:AD42)</f>
        <v>29.599999999999998</v>
      </c>
      <c r="AE43" s="31">
        <f>SUM(AE38:AE42)</f>
        <v>24</v>
      </c>
      <c r="AF43" s="31">
        <f>SUM(AF38:AF42)</f>
        <v>97.5</v>
      </c>
      <c r="AG43" s="31">
        <f>AD43*4+AE43*9+AF43*4</f>
        <v>724.4</v>
      </c>
    </row>
    <row r="44" spans="2:33" ht="27.95" customHeight="1" thickBot="1">
      <c r="B44" s="86"/>
      <c r="C44" s="61"/>
      <c r="D44" s="87"/>
      <c r="E44" s="87"/>
      <c r="F44" s="88"/>
      <c r="G44" s="88"/>
      <c r="H44" s="87"/>
      <c r="I44" s="88"/>
      <c r="J44" s="88"/>
      <c r="K44" s="87"/>
      <c r="L44" s="88"/>
      <c r="M44" s="88"/>
      <c r="N44" s="87"/>
      <c r="O44" s="88"/>
      <c r="P44" s="88"/>
      <c r="Q44" s="87"/>
      <c r="R44" s="88"/>
      <c r="S44" s="88"/>
      <c r="T44" s="87"/>
      <c r="U44" s="88"/>
      <c r="V44" s="248"/>
      <c r="W44" s="136">
        <f>W38*4+W42*4+W40*9</f>
        <v>757</v>
      </c>
      <c r="X44" s="141" t="s">
        <v>332</v>
      </c>
      <c r="Y44" s="131"/>
      <c r="Z44" s="66"/>
      <c r="AA44" s="30"/>
      <c r="AD44" s="62">
        <f>AD43*4/AG43</f>
        <v>0.16344561016013251</v>
      </c>
      <c r="AE44" s="62">
        <f>AE43*9/AG43</f>
        <v>0.29817780231916069</v>
      </c>
      <c r="AF44" s="62">
        <f>AF43*4/AG43</f>
        <v>0.53837658752070683</v>
      </c>
    </row>
    <row r="45" spans="2:33" s="92" customFormat="1" ht="21.75" customHeight="1">
      <c r="B45" s="89"/>
      <c r="C45" s="31"/>
      <c r="D45" s="52"/>
      <c r="E45" s="90"/>
      <c r="F45" s="52"/>
      <c r="G45" s="52"/>
      <c r="H45" s="90"/>
      <c r="I45" s="52"/>
      <c r="J45" s="250"/>
      <c r="K45" s="250"/>
      <c r="L45" s="250"/>
      <c r="M45" s="250"/>
      <c r="N45" s="250"/>
      <c r="O45" s="250"/>
      <c r="P45" s="250"/>
      <c r="Q45" s="250"/>
      <c r="R45" s="250"/>
      <c r="S45" s="250"/>
      <c r="T45" s="250"/>
      <c r="U45" s="250"/>
      <c r="V45" s="250"/>
      <c r="W45" s="250"/>
      <c r="X45" s="250"/>
      <c r="Y45" s="250"/>
      <c r="Z45" s="250"/>
      <c r="AA45" s="91"/>
      <c r="AB45" s="77"/>
      <c r="AC45" s="71"/>
      <c r="AD45" s="77"/>
      <c r="AE45" s="77"/>
      <c r="AF45" s="77"/>
      <c r="AG45" s="77"/>
    </row>
    <row r="46" spans="2:33">
      <c r="B46" s="71"/>
      <c r="C46" s="92"/>
      <c r="D46" s="251"/>
      <c r="E46" s="251"/>
      <c r="F46" s="252"/>
      <c r="G46" s="252"/>
      <c r="H46" s="93"/>
      <c r="I46" s="31"/>
      <c r="J46" s="31"/>
      <c r="K46" s="93"/>
      <c r="L46" s="31"/>
      <c r="N46" s="93"/>
      <c r="O46" s="31"/>
      <c r="Q46" s="93"/>
      <c r="R46" s="31"/>
      <c r="T46" s="93"/>
      <c r="U46" s="31"/>
      <c r="V46" s="94"/>
      <c r="Z46" s="97"/>
    </row>
    <row r="47" spans="2:33">
      <c r="Z47" s="97"/>
    </row>
    <row r="48" spans="2:33">
      <c r="Z48" s="97"/>
    </row>
    <row r="49" spans="26:26">
      <c r="Z49" s="97"/>
    </row>
    <row r="50" spans="26:26">
      <c r="Z50" s="97"/>
    </row>
    <row r="51" spans="26:26">
      <c r="Z51" s="97"/>
    </row>
    <row r="52" spans="26:26">
      <c r="Z52" s="97"/>
    </row>
  </sheetData>
  <mergeCells count="19">
    <mergeCell ref="C37:C42"/>
    <mergeCell ref="V37:V44"/>
    <mergeCell ref="B41:B42"/>
    <mergeCell ref="J45:Z45"/>
    <mergeCell ref="D46:G46"/>
    <mergeCell ref="B33:B34"/>
    <mergeCell ref="B1:Z1"/>
    <mergeCell ref="B2:G2"/>
    <mergeCell ref="C5:C10"/>
    <mergeCell ref="V5:V12"/>
    <mergeCell ref="B9:B10"/>
    <mergeCell ref="C13:C18"/>
    <mergeCell ref="V13:V20"/>
    <mergeCell ref="B17:B18"/>
    <mergeCell ref="C21:C26"/>
    <mergeCell ref="V21:V28"/>
    <mergeCell ref="B25:B26"/>
    <mergeCell ref="C29:C34"/>
    <mergeCell ref="V29:V36"/>
  </mergeCells>
  <phoneticPr fontId="19" type="noConversion"/>
  <pageMargins left="1.1599999999999999" right="0.17" top="0.18" bottom="0.17" header="0.5" footer="0.23"/>
  <pageSetup paperSize="9" scale="4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G52"/>
  <sheetViews>
    <sheetView zoomScale="60" workbookViewId="0">
      <selection activeCell="K30" sqref="K30"/>
    </sheetView>
  </sheetViews>
  <sheetFormatPr defaultRowHeight="20.25"/>
  <cols>
    <col min="1" max="1" width="1.875" style="52" customWidth="1"/>
    <col min="2" max="2" width="4.875" style="89" customWidth="1"/>
    <col min="3" max="3" width="0" style="52" hidden="1" customWidth="1"/>
    <col min="4" max="4" width="18.625" style="52" customWidth="1"/>
    <col min="5" max="5" width="5.625" style="90" customWidth="1"/>
    <col min="6" max="6" width="11.25" style="52" customWidth="1"/>
    <col min="7" max="7" width="18.625" style="52" customWidth="1"/>
    <col min="8" max="8" width="5.625" style="90" customWidth="1"/>
    <col min="9" max="9" width="11.875" style="52" customWidth="1"/>
    <col min="10" max="10" width="18.625" style="52" customWidth="1"/>
    <col min="11" max="11" width="5.625" style="90" customWidth="1"/>
    <col min="12" max="12" width="11.75" style="52" customWidth="1"/>
    <col min="13" max="13" width="18.625" style="52" customWidth="1"/>
    <col min="14" max="14" width="5.625" style="90" customWidth="1"/>
    <col min="15" max="15" width="12.125" style="52" customWidth="1"/>
    <col min="16" max="16" width="18.625" style="52" customWidth="1"/>
    <col min="17" max="17" width="5.625" style="90" customWidth="1"/>
    <col min="18" max="18" width="11.75" style="52" customWidth="1"/>
    <col min="19" max="19" width="18.625" style="52" customWidth="1"/>
    <col min="20" max="20" width="5.625" style="90" customWidth="1"/>
    <col min="21" max="21" width="12.75" style="52" customWidth="1"/>
    <col min="22" max="22" width="5.25" style="98" customWidth="1"/>
    <col min="23" max="23" width="10.25" style="95" customWidth="1"/>
    <col min="24" max="24" width="6.625" style="96" customWidth="1"/>
    <col min="25" max="25" width="11.25" style="96" customWidth="1"/>
    <col min="26" max="26" width="6.625" style="99" customWidth="1"/>
    <col min="27" max="27" width="6.625" style="52" customWidth="1"/>
    <col min="28" max="28" width="6" style="31" hidden="1" customWidth="1"/>
    <col min="29" max="29" width="5.5" style="32" hidden="1" customWidth="1"/>
    <col min="30" max="30" width="7.75" style="31" hidden="1" customWidth="1"/>
    <col min="31" max="31" width="8" style="31" hidden="1" customWidth="1"/>
    <col min="32" max="32" width="7.875" style="31" hidden="1" customWidth="1"/>
    <col min="33" max="33" width="7.5" style="31" hidden="1" customWidth="1"/>
    <col min="34" max="16384" width="9" style="52"/>
  </cols>
  <sheetData>
    <row r="1" spans="2:33" s="19" customFormat="1" ht="38.25">
      <c r="B1" s="239" t="s">
        <v>320</v>
      </c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  <c r="Y1" s="239"/>
      <c r="Z1" s="239"/>
      <c r="AA1" s="18"/>
      <c r="AC1" s="20"/>
    </row>
    <row r="2" spans="2:33" s="19" customFormat="1" ht="18.95" customHeight="1">
      <c r="B2" s="240"/>
      <c r="C2" s="241"/>
      <c r="D2" s="241"/>
      <c r="E2" s="241"/>
      <c r="F2" s="241"/>
      <c r="G2" s="241"/>
      <c r="H2" s="21"/>
      <c r="I2" s="18"/>
      <c r="J2" s="18"/>
      <c r="K2" s="21"/>
      <c r="L2" s="18"/>
      <c r="M2" s="18"/>
      <c r="N2" s="21"/>
      <c r="O2" s="18"/>
      <c r="P2" s="18"/>
      <c r="Q2" s="21"/>
      <c r="R2" s="18"/>
      <c r="S2" s="18"/>
      <c r="T2" s="21"/>
      <c r="U2" s="18"/>
      <c r="V2" s="22"/>
      <c r="W2" s="23"/>
      <c r="X2" s="24"/>
      <c r="Y2" s="24"/>
      <c r="Z2" s="23"/>
      <c r="AA2" s="18"/>
      <c r="AC2" s="20"/>
    </row>
    <row r="3" spans="2:33" s="31" customFormat="1" ht="30" customHeight="1" thickBot="1">
      <c r="B3" s="112" t="s">
        <v>43</v>
      </c>
      <c r="C3" s="112"/>
      <c r="D3" s="113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19"/>
      <c r="T3" s="25"/>
      <c r="U3" s="25"/>
      <c r="V3" s="26"/>
      <c r="W3" s="27"/>
      <c r="X3" s="28"/>
      <c r="Y3" s="28"/>
      <c r="Z3" s="29"/>
      <c r="AA3" s="30"/>
      <c r="AC3" s="32"/>
    </row>
    <row r="4" spans="2:33" s="44" customFormat="1" ht="43.5">
      <c r="B4" s="33" t="s">
        <v>0</v>
      </c>
      <c r="C4" s="34" t="s">
        <v>1</v>
      </c>
      <c r="D4" s="35" t="s">
        <v>2</v>
      </c>
      <c r="E4" s="36" t="s">
        <v>41</v>
      </c>
      <c r="F4" s="35"/>
      <c r="G4" s="35" t="s">
        <v>3</v>
      </c>
      <c r="H4" s="36" t="s">
        <v>41</v>
      </c>
      <c r="I4" s="35"/>
      <c r="J4" s="35" t="s">
        <v>4</v>
      </c>
      <c r="K4" s="36" t="s">
        <v>41</v>
      </c>
      <c r="L4" s="35"/>
      <c r="M4" s="35" t="s">
        <v>4</v>
      </c>
      <c r="N4" s="36" t="s">
        <v>41</v>
      </c>
      <c r="O4" s="35"/>
      <c r="P4" s="35" t="s">
        <v>4</v>
      </c>
      <c r="Q4" s="36" t="s">
        <v>41</v>
      </c>
      <c r="R4" s="35"/>
      <c r="S4" s="37" t="s">
        <v>5</v>
      </c>
      <c r="T4" s="36" t="s">
        <v>41</v>
      </c>
      <c r="U4" s="35"/>
      <c r="V4" s="12" t="s">
        <v>6</v>
      </c>
      <c r="W4" s="132" t="s">
        <v>7</v>
      </c>
      <c r="X4" s="137"/>
      <c r="Y4" s="38" t="s">
        <v>14</v>
      </c>
      <c r="Z4" s="39" t="s">
        <v>15</v>
      </c>
      <c r="AA4" s="40"/>
      <c r="AB4" s="41"/>
      <c r="AC4" s="42"/>
      <c r="AD4" s="43"/>
      <c r="AE4" s="43"/>
      <c r="AF4" s="43"/>
      <c r="AG4" s="43"/>
    </row>
    <row r="5" spans="2:33" s="48" customFormat="1" ht="42" customHeight="1">
      <c r="B5" s="45">
        <v>9</v>
      </c>
      <c r="C5" s="238"/>
      <c r="D5" s="46" t="str">
        <f>'104年9月菜單'!A25</f>
        <v>香Q米飯</v>
      </c>
      <c r="E5" s="46" t="s">
        <v>16</v>
      </c>
      <c r="F5" s="13" t="s">
        <v>17</v>
      </c>
      <c r="G5" s="46" t="str">
        <f>'104年9月菜單'!A26</f>
        <v>三杯杏鮑菇</v>
      </c>
      <c r="H5" s="46" t="s">
        <v>19</v>
      </c>
      <c r="I5" s="13" t="s">
        <v>17</v>
      </c>
      <c r="J5" s="46" t="str">
        <f>'104年9月菜單'!A27</f>
        <v>滷豆包</v>
      </c>
      <c r="K5" s="46" t="s">
        <v>176</v>
      </c>
      <c r="L5" s="13" t="s">
        <v>17</v>
      </c>
      <c r="M5" s="46" t="str">
        <f>'104年9月菜單'!A28</f>
        <v>馬鈴薯四色</v>
      </c>
      <c r="N5" s="46" t="s">
        <v>19</v>
      </c>
      <c r="O5" s="13" t="s">
        <v>17</v>
      </c>
      <c r="P5" s="46" t="str">
        <f>'104年9月菜單'!A29</f>
        <v>高麗菜</v>
      </c>
      <c r="Q5" s="46" t="s">
        <v>19</v>
      </c>
      <c r="R5" s="13" t="s">
        <v>17</v>
      </c>
      <c r="S5" s="46" t="str">
        <f>'104年9月菜單'!A30</f>
        <v>玉米濃湯</v>
      </c>
      <c r="T5" s="46" t="s">
        <v>155</v>
      </c>
      <c r="U5" s="13" t="s">
        <v>17</v>
      </c>
      <c r="V5" s="242"/>
      <c r="W5" s="133" t="s">
        <v>8</v>
      </c>
      <c r="X5" s="138"/>
      <c r="Y5" s="126" t="s">
        <v>20</v>
      </c>
      <c r="Z5" s="47">
        <v>5.6</v>
      </c>
      <c r="AA5" s="31"/>
      <c r="AB5" s="31"/>
      <c r="AC5" s="32"/>
      <c r="AD5" s="31" t="s">
        <v>21</v>
      </c>
      <c r="AE5" s="31" t="s">
        <v>22</v>
      </c>
      <c r="AF5" s="31" t="s">
        <v>23</v>
      </c>
      <c r="AG5" s="31" t="s">
        <v>24</v>
      </c>
    </row>
    <row r="6" spans="2:33" ht="27.95" customHeight="1">
      <c r="B6" s="49" t="s">
        <v>9</v>
      </c>
      <c r="C6" s="238"/>
      <c r="D6" s="14" t="s">
        <v>159</v>
      </c>
      <c r="E6" s="14"/>
      <c r="F6" s="14">
        <v>85</v>
      </c>
      <c r="G6" s="14" t="s">
        <v>208</v>
      </c>
      <c r="H6" s="15"/>
      <c r="I6" s="14">
        <v>40</v>
      </c>
      <c r="J6" s="14" t="s">
        <v>211</v>
      </c>
      <c r="K6" s="14"/>
      <c r="L6" s="14" t="s">
        <v>212</v>
      </c>
      <c r="M6" s="213" t="s">
        <v>129</v>
      </c>
      <c r="N6" s="216"/>
      <c r="O6" s="215">
        <v>50</v>
      </c>
      <c r="P6" s="14" t="s">
        <v>312</v>
      </c>
      <c r="Q6" s="14"/>
      <c r="R6" s="14">
        <v>80</v>
      </c>
      <c r="S6" s="15" t="s">
        <v>156</v>
      </c>
      <c r="T6" s="14"/>
      <c r="U6" s="14">
        <v>30</v>
      </c>
      <c r="V6" s="243"/>
      <c r="W6" s="134">
        <v>104.3</v>
      </c>
      <c r="X6" s="139" t="s">
        <v>45</v>
      </c>
      <c r="Y6" s="127" t="s">
        <v>25</v>
      </c>
      <c r="Z6" s="50">
        <v>2.2000000000000002</v>
      </c>
      <c r="AA6" s="30"/>
      <c r="AB6" s="51" t="s">
        <v>26</v>
      </c>
      <c r="AC6" s="32">
        <v>6</v>
      </c>
      <c r="AD6" s="32">
        <f>AC6*2</f>
        <v>12</v>
      </c>
      <c r="AE6" s="32"/>
      <c r="AF6" s="32">
        <f>AC6*15</f>
        <v>90</v>
      </c>
      <c r="AG6" s="32">
        <f>AD6*4+AF6*4</f>
        <v>408</v>
      </c>
    </row>
    <row r="7" spans="2:33" ht="27.95" customHeight="1">
      <c r="B7" s="49">
        <v>21</v>
      </c>
      <c r="C7" s="238"/>
      <c r="D7" s="14"/>
      <c r="E7" s="14"/>
      <c r="F7" s="14"/>
      <c r="G7" s="14" t="s">
        <v>209</v>
      </c>
      <c r="H7" s="15"/>
      <c r="I7" s="14">
        <v>1</v>
      </c>
      <c r="J7" s="14" t="s">
        <v>238</v>
      </c>
      <c r="K7" s="14"/>
      <c r="L7" s="14">
        <v>1</v>
      </c>
      <c r="M7" s="213" t="s">
        <v>192</v>
      </c>
      <c r="N7" s="229"/>
      <c r="O7" s="215">
        <v>5</v>
      </c>
      <c r="P7" s="14"/>
      <c r="Q7" s="14"/>
      <c r="R7" s="14"/>
      <c r="S7" s="15" t="s">
        <v>158</v>
      </c>
      <c r="T7" s="14"/>
      <c r="U7" s="14">
        <v>10</v>
      </c>
      <c r="V7" s="243"/>
      <c r="W7" s="135" t="s">
        <v>10</v>
      </c>
      <c r="X7" s="140"/>
      <c r="Y7" s="128" t="s">
        <v>27</v>
      </c>
      <c r="Z7" s="50">
        <v>1.6</v>
      </c>
      <c r="AA7" s="31"/>
      <c r="AB7" s="53" t="s">
        <v>28</v>
      </c>
      <c r="AC7" s="32">
        <v>2</v>
      </c>
      <c r="AD7" s="54">
        <f>AC7*7</f>
        <v>14</v>
      </c>
      <c r="AE7" s="32">
        <f>AC7*5</f>
        <v>10</v>
      </c>
      <c r="AF7" s="32" t="s">
        <v>29</v>
      </c>
      <c r="AG7" s="55">
        <f>AD7*4+AE7*9</f>
        <v>146</v>
      </c>
    </row>
    <row r="8" spans="2:33" ht="27.95" customHeight="1">
      <c r="B8" s="49" t="s">
        <v>11</v>
      </c>
      <c r="C8" s="238"/>
      <c r="D8" s="15"/>
      <c r="E8" s="15"/>
      <c r="F8" s="15"/>
      <c r="G8" s="14" t="s">
        <v>210</v>
      </c>
      <c r="H8" s="56"/>
      <c r="I8" s="14">
        <v>1</v>
      </c>
      <c r="J8" s="14"/>
      <c r="K8" s="56"/>
      <c r="L8" s="14"/>
      <c r="M8" s="213" t="s">
        <v>168</v>
      </c>
      <c r="N8" s="217"/>
      <c r="O8" s="215">
        <v>10</v>
      </c>
      <c r="P8" s="14"/>
      <c r="Q8" s="56"/>
      <c r="R8" s="14"/>
      <c r="S8" s="15" t="s">
        <v>175</v>
      </c>
      <c r="T8" s="56"/>
      <c r="U8" s="14">
        <v>5</v>
      </c>
      <c r="V8" s="243"/>
      <c r="W8" s="134">
        <v>24.3</v>
      </c>
      <c r="X8" s="139" t="s">
        <v>45</v>
      </c>
      <c r="Y8" s="128" t="s">
        <v>30</v>
      </c>
      <c r="Z8" s="50">
        <v>3</v>
      </c>
      <c r="AA8" s="30"/>
      <c r="AB8" s="31" t="s">
        <v>31</v>
      </c>
      <c r="AC8" s="32">
        <v>1.8</v>
      </c>
      <c r="AD8" s="32">
        <f>AC8*1</f>
        <v>1.8</v>
      </c>
      <c r="AE8" s="32" t="s">
        <v>29</v>
      </c>
      <c r="AF8" s="32">
        <f>AC8*5</f>
        <v>9</v>
      </c>
      <c r="AG8" s="32">
        <f>AD8*4+AF8*4</f>
        <v>43.2</v>
      </c>
    </row>
    <row r="9" spans="2:33" ht="27.95" customHeight="1">
      <c r="B9" s="245" t="s">
        <v>37</v>
      </c>
      <c r="C9" s="238"/>
      <c r="D9" s="15"/>
      <c r="E9" s="15"/>
      <c r="F9" s="15"/>
      <c r="G9" s="14" t="s">
        <v>236</v>
      </c>
      <c r="H9" s="56"/>
      <c r="I9" s="14">
        <v>30</v>
      </c>
      <c r="J9" s="14"/>
      <c r="K9" s="56"/>
      <c r="L9" s="14"/>
      <c r="M9" s="213" t="s">
        <v>239</v>
      </c>
      <c r="N9" s="217"/>
      <c r="O9" s="215">
        <v>10</v>
      </c>
      <c r="P9" s="14"/>
      <c r="Q9" s="56"/>
      <c r="R9" s="14"/>
      <c r="S9" s="15"/>
      <c r="T9" s="56"/>
      <c r="U9" s="14"/>
      <c r="V9" s="243"/>
      <c r="W9" s="135" t="s">
        <v>12</v>
      </c>
      <c r="X9" s="140"/>
      <c r="Y9" s="128" t="s">
        <v>33</v>
      </c>
      <c r="Z9" s="50"/>
      <c r="AA9" s="31"/>
      <c r="AB9" s="31" t="s">
        <v>34</v>
      </c>
      <c r="AC9" s="32">
        <v>2.5</v>
      </c>
      <c r="AD9" s="32"/>
      <c r="AE9" s="32">
        <f>AC9*5</f>
        <v>12.5</v>
      </c>
      <c r="AF9" s="32" t="s">
        <v>29</v>
      </c>
      <c r="AG9" s="32">
        <f>AE9*9</f>
        <v>112.5</v>
      </c>
    </row>
    <row r="10" spans="2:33" ht="27.95" customHeight="1">
      <c r="B10" s="245"/>
      <c r="C10" s="238"/>
      <c r="D10" s="15"/>
      <c r="E10" s="15"/>
      <c r="F10" s="15"/>
      <c r="G10" s="14" t="s">
        <v>237</v>
      </c>
      <c r="H10" s="56"/>
      <c r="I10" s="14">
        <v>30</v>
      </c>
      <c r="J10" s="14"/>
      <c r="K10" s="56"/>
      <c r="L10" s="14"/>
      <c r="M10" s="213" t="s">
        <v>229</v>
      </c>
      <c r="N10" s="217"/>
      <c r="O10" s="215">
        <v>1</v>
      </c>
      <c r="P10" s="14"/>
      <c r="Q10" s="56"/>
      <c r="R10" s="14"/>
      <c r="S10" s="15"/>
      <c r="T10" s="56"/>
      <c r="U10" s="14"/>
      <c r="V10" s="243"/>
      <c r="W10" s="134">
        <v>25.8</v>
      </c>
      <c r="X10" s="139" t="s">
        <v>45</v>
      </c>
      <c r="Y10" s="129" t="s">
        <v>42</v>
      </c>
      <c r="Z10" s="57"/>
      <c r="AA10" s="30"/>
      <c r="AB10" s="31" t="s">
        <v>35</v>
      </c>
      <c r="AC10" s="32">
        <v>1</v>
      </c>
      <c r="AF10" s="31">
        <f>AC10*15</f>
        <v>15</v>
      </c>
    </row>
    <row r="11" spans="2:33" ht="27.95" customHeight="1">
      <c r="B11" s="58" t="s">
        <v>36</v>
      </c>
      <c r="C11" s="59"/>
      <c r="D11" s="15"/>
      <c r="E11" s="56"/>
      <c r="F11" s="15"/>
      <c r="G11" s="14"/>
      <c r="H11" s="56"/>
      <c r="I11" s="14"/>
      <c r="J11" s="14"/>
      <c r="K11" s="56"/>
      <c r="L11" s="14"/>
      <c r="N11" s="230"/>
      <c r="P11" s="14"/>
      <c r="Q11" s="56"/>
      <c r="R11" s="14"/>
      <c r="S11" s="14"/>
      <c r="T11" s="56"/>
      <c r="U11" s="14"/>
      <c r="V11" s="243"/>
      <c r="W11" s="135" t="s">
        <v>13</v>
      </c>
      <c r="X11" s="140"/>
      <c r="Y11" s="130"/>
      <c r="Z11" s="50"/>
      <c r="AA11" s="31"/>
      <c r="AD11" s="31">
        <f>SUM(AD6:AD10)</f>
        <v>27.8</v>
      </c>
      <c r="AE11" s="31">
        <f>SUM(AE6:AE10)</f>
        <v>22.5</v>
      </c>
      <c r="AF11" s="31">
        <f>SUM(AF6:AF10)</f>
        <v>114</v>
      </c>
      <c r="AG11" s="31">
        <f>AD11*4+AE11*9+AF11*4</f>
        <v>769.7</v>
      </c>
    </row>
    <row r="12" spans="2:33" ht="27.95" customHeight="1">
      <c r="B12" s="63"/>
      <c r="C12" s="64"/>
      <c r="D12" s="65"/>
      <c r="E12" s="65"/>
      <c r="F12" s="16"/>
      <c r="G12" s="16"/>
      <c r="H12" s="65"/>
      <c r="I12" s="16"/>
      <c r="J12" s="16"/>
      <c r="K12" s="65"/>
      <c r="L12" s="16"/>
      <c r="M12" s="16"/>
      <c r="N12" s="65"/>
      <c r="O12" s="16"/>
      <c r="P12" s="16"/>
      <c r="Q12" s="65"/>
      <c r="R12" s="16"/>
      <c r="S12" s="16"/>
      <c r="T12" s="65"/>
      <c r="U12" s="16"/>
      <c r="V12" s="244"/>
      <c r="W12" s="136">
        <f>W6*4+W10*4+W8*9</f>
        <v>739.1</v>
      </c>
      <c r="X12" s="141" t="s">
        <v>46</v>
      </c>
      <c r="Y12" s="131"/>
      <c r="Z12" s="66"/>
      <c r="AA12" s="30"/>
      <c r="AD12" s="62">
        <f>AD11*4/AG11</f>
        <v>0.14447187215798363</v>
      </c>
      <c r="AE12" s="62">
        <f>AE11*9/AG11</f>
        <v>0.26308951539560865</v>
      </c>
      <c r="AF12" s="62">
        <f>AF11*4/AG11</f>
        <v>0.59243861244640761</v>
      </c>
    </row>
    <row r="13" spans="2:33" s="48" customFormat="1" ht="42" customHeight="1">
      <c r="B13" s="45">
        <v>9</v>
      </c>
      <c r="C13" s="238"/>
      <c r="D13" s="46" t="str">
        <f>'104年9月菜單'!B25</f>
        <v>五穀米飯</v>
      </c>
      <c r="E13" s="46" t="s">
        <v>16</v>
      </c>
      <c r="F13" s="13" t="s">
        <v>17</v>
      </c>
      <c r="G13" s="46" t="str">
        <f>'104年9月菜單'!B26</f>
        <v>辣子雞丁</v>
      </c>
      <c r="H13" s="46" t="s">
        <v>19</v>
      </c>
      <c r="I13" s="13" t="s">
        <v>17</v>
      </c>
      <c r="J13" s="46" t="str">
        <f>'104年9月菜單'!B27</f>
        <v>土魠魚塊</v>
      </c>
      <c r="K13" s="46" t="s">
        <v>207</v>
      </c>
      <c r="L13" s="13" t="s">
        <v>17</v>
      </c>
      <c r="M13" s="46" t="str">
        <f>'104年9月菜單'!B28</f>
        <v>玉米四色</v>
      </c>
      <c r="N13" s="46" t="s">
        <v>166</v>
      </c>
      <c r="O13" s="13" t="s">
        <v>17</v>
      </c>
      <c r="P13" s="46" t="str">
        <f>'104年9月菜單'!B29</f>
        <v>油菜</v>
      </c>
      <c r="Q13" s="46" t="s">
        <v>19</v>
      </c>
      <c r="R13" s="13" t="s">
        <v>17</v>
      </c>
      <c r="S13" s="46" t="str">
        <f>'104年9月菜單'!B30</f>
        <v>雪花珍菇湯</v>
      </c>
      <c r="T13" s="46" t="s">
        <v>18</v>
      </c>
      <c r="U13" s="13" t="s">
        <v>17</v>
      </c>
      <c r="V13" s="246"/>
      <c r="W13" s="133" t="s">
        <v>8</v>
      </c>
      <c r="X13" s="138"/>
      <c r="Y13" s="126" t="s">
        <v>20</v>
      </c>
      <c r="Z13" s="47">
        <v>5.6</v>
      </c>
      <c r="AA13" s="31"/>
      <c r="AB13" s="31"/>
      <c r="AC13" s="32"/>
      <c r="AD13" s="31" t="s">
        <v>21</v>
      </c>
      <c r="AE13" s="31" t="s">
        <v>22</v>
      </c>
      <c r="AF13" s="31" t="s">
        <v>23</v>
      </c>
      <c r="AG13" s="31" t="s">
        <v>24</v>
      </c>
    </row>
    <row r="14" spans="2:33" ht="27.95" customHeight="1">
      <c r="B14" s="49" t="s">
        <v>9</v>
      </c>
      <c r="C14" s="238"/>
      <c r="D14" s="14" t="s">
        <v>174</v>
      </c>
      <c r="E14" s="14"/>
      <c r="F14" s="14">
        <v>20</v>
      </c>
      <c r="G14" s="14" t="s">
        <v>215</v>
      </c>
      <c r="H14" s="15"/>
      <c r="I14" s="14">
        <v>80</v>
      </c>
      <c r="J14" s="15" t="s">
        <v>290</v>
      </c>
      <c r="K14" s="14"/>
      <c r="L14" s="15" t="s">
        <v>283</v>
      </c>
      <c r="M14" s="15" t="s">
        <v>307</v>
      </c>
      <c r="N14" s="14"/>
      <c r="O14" s="14">
        <v>50</v>
      </c>
      <c r="P14" s="14" t="s">
        <v>313</v>
      </c>
      <c r="Q14" s="14"/>
      <c r="R14" s="14">
        <v>80</v>
      </c>
      <c r="S14" s="15" t="s">
        <v>120</v>
      </c>
      <c r="T14" s="14"/>
      <c r="U14" s="14">
        <v>30</v>
      </c>
      <c r="V14" s="247"/>
      <c r="W14" s="134">
        <v>104.6</v>
      </c>
      <c r="X14" s="139" t="s">
        <v>45</v>
      </c>
      <c r="Y14" s="127" t="s">
        <v>25</v>
      </c>
      <c r="Z14" s="50">
        <v>2.9</v>
      </c>
      <c r="AA14" s="30"/>
      <c r="AB14" s="51" t="s">
        <v>26</v>
      </c>
      <c r="AC14" s="32">
        <v>6.2</v>
      </c>
      <c r="AD14" s="32">
        <f>AC14*2</f>
        <v>12.4</v>
      </c>
      <c r="AE14" s="32"/>
      <c r="AF14" s="32">
        <f>AC14*15</f>
        <v>93</v>
      </c>
      <c r="AG14" s="32">
        <f>AD14*4+AF14*4</f>
        <v>421.6</v>
      </c>
    </row>
    <row r="15" spans="2:33" ht="27.95" customHeight="1">
      <c r="B15" s="49">
        <v>22</v>
      </c>
      <c r="C15" s="238"/>
      <c r="D15" s="14" t="s">
        <v>159</v>
      </c>
      <c r="E15" s="14"/>
      <c r="F15" s="14">
        <v>85</v>
      </c>
      <c r="G15" s="14" t="s">
        <v>281</v>
      </c>
      <c r="H15" s="15"/>
      <c r="I15" s="14">
        <v>5</v>
      </c>
      <c r="J15" s="15"/>
      <c r="K15" s="14"/>
      <c r="L15" s="15"/>
      <c r="M15" s="15" t="s">
        <v>308</v>
      </c>
      <c r="N15" s="14"/>
      <c r="O15" s="14">
        <v>5</v>
      </c>
      <c r="P15" s="14"/>
      <c r="Q15" s="14"/>
      <c r="R15" s="14"/>
      <c r="S15" s="15" t="s">
        <v>158</v>
      </c>
      <c r="T15" s="14"/>
      <c r="U15" s="14">
        <v>10</v>
      </c>
      <c r="V15" s="247"/>
      <c r="W15" s="135" t="s">
        <v>10</v>
      </c>
      <c r="X15" s="140"/>
      <c r="Y15" s="128" t="s">
        <v>27</v>
      </c>
      <c r="Z15" s="50">
        <v>1.6</v>
      </c>
      <c r="AA15" s="31"/>
      <c r="AB15" s="53" t="s">
        <v>28</v>
      </c>
      <c r="AC15" s="32">
        <v>2</v>
      </c>
      <c r="AD15" s="54">
        <f>AC15*7</f>
        <v>14</v>
      </c>
      <c r="AE15" s="32">
        <f>AC15*5</f>
        <v>10</v>
      </c>
      <c r="AF15" s="32" t="s">
        <v>29</v>
      </c>
      <c r="AG15" s="55">
        <f>AD15*4+AE15*9</f>
        <v>146</v>
      </c>
    </row>
    <row r="16" spans="2:33" ht="27.95" customHeight="1">
      <c r="B16" s="49" t="s">
        <v>11</v>
      </c>
      <c r="C16" s="238"/>
      <c r="D16" s="56"/>
      <c r="E16" s="56"/>
      <c r="F16" s="14"/>
      <c r="G16" s="14"/>
      <c r="H16" s="56"/>
      <c r="I16" s="14"/>
      <c r="J16" s="15"/>
      <c r="K16" s="56"/>
      <c r="L16" s="15"/>
      <c r="M16" s="15" t="s">
        <v>125</v>
      </c>
      <c r="N16" s="56"/>
      <c r="O16" s="14">
        <v>5</v>
      </c>
      <c r="P16" s="14"/>
      <c r="Q16" s="56"/>
      <c r="R16" s="14"/>
      <c r="S16" s="15" t="s">
        <v>168</v>
      </c>
      <c r="T16" s="56"/>
      <c r="U16" s="14">
        <v>5</v>
      </c>
      <c r="V16" s="247"/>
      <c r="W16" s="134">
        <v>23.7</v>
      </c>
      <c r="X16" s="139" t="s">
        <v>45</v>
      </c>
      <c r="Y16" s="128" t="s">
        <v>30</v>
      </c>
      <c r="Z16" s="50">
        <v>2.5</v>
      </c>
      <c r="AA16" s="30"/>
      <c r="AB16" s="31" t="s">
        <v>31</v>
      </c>
      <c r="AC16" s="32">
        <v>1.6</v>
      </c>
      <c r="AD16" s="32">
        <f>AC16*1</f>
        <v>1.6</v>
      </c>
      <c r="AE16" s="32" t="s">
        <v>29</v>
      </c>
      <c r="AF16" s="32">
        <f>AC16*5</f>
        <v>8</v>
      </c>
      <c r="AG16" s="32">
        <f>AD16*4+AF16*4</f>
        <v>38.4</v>
      </c>
    </row>
    <row r="17" spans="2:33" ht="27.95" customHeight="1">
      <c r="B17" s="245" t="s">
        <v>38</v>
      </c>
      <c r="C17" s="238"/>
      <c r="D17" s="56"/>
      <c r="E17" s="56"/>
      <c r="F17" s="14"/>
      <c r="G17" s="14"/>
      <c r="H17" s="56"/>
      <c r="I17" s="14"/>
      <c r="J17" s="15"/>
      <c r="K17" s="56"/>
      <c r="L17" s="15"/>
      <c r="M17" s="15" t="s">
        <v>309</v>
      </c>
      <c r="N17" s="56"/>
      <c r="O17" s="14">
        <v>10</v>
      </c>
      <c r="P17" s="14"/>
      <c r="Q17" s="56"/>
      <c r="R17" s="14"/>
      <c r="S17" s="15" t="s">
        <v>169</v>
      </c>
      <c r="T17" s="56"/>
      <c r="U17" s="14">
        <v>3</v>
      </c>
      <c r="V17" s="247"/>
      <c r="W17" s="135" t="s">
        <v>12</v>
      </c>
      <c r="X17" s="140"/>
      <c r="Y17" s="128" t="s">
        <v>33</v>
      </c>
      <c r="Z17" s="50"/>
      <c r="AA17" s="31"/>
      <c r="AB17" s="31" t="s">
        <v>34</v>
      </c>
      <c r="AC17" s="32">
        <v>2.5</v>
      </c>
      <c r="AD17" s="32"/>
      <c r="AE17" s="32">
        <f>AC17*5</f>
        <v>12.5</v>
      </c>
      <c r="AF17" s="32" t="s">
        <v>29</v>
      </c>
      <c r="AG17" s="32">
        <f>AE17*9</f>
        <v>112.5</v>
      </c>
    </row>
    <row r="18" spans="2:33" ht="27.95" customHeight="1">
      <c r="B18" s="245"/>
      <c r="C18" s="238"/>
      <c r="D18" s="56"/>
      <c r="E18" s="56"/>
      <c r="F18" s="14"/>
      <c r="G18" s="14"/>
      <c r="H18" s="56"/>
      <c r="I18" s="14"/>
      <c r="J18" s="14"/>
      <c r="K18" s="56"/>
      <c r="L18" s="14"/>
      <c r="M18" s="15"/>
      <c r="N18" s="56"/>
      <c r="O18" s="14"/>
      <c r="P18" s="14"/>
      <c r="Q18" s="56"/>
      <c r="R18" s="14"/>
      <c r="S18" s="15"/>
      <c r="T18" s="56"/>
      <c r="U18" s="14"/>
      <c r="V18" s="247"/>
      <c r="W18" s="134">
        <v>30.2</v>
      </c>
      <c r="X18" s="139" t="s">
        <v>45</v>
      </c>
      <c r="Y18" s="129" t="s">
        <v>42</v>
      </c>
      <c r="Z18" s="57"/>
      <c r="AA18" s="30"/>
      <c r="AB18" s="31" t="s">
        <v>35</v>
      </c>
      <c r="AC18" s="32">
        <v>1</v>
      </c>
      <c r="AF18" s="31">
        <f>AC18*15</f>
        <v>15</v>
      </c>
    </row>
    <row r="19" spans="2:33" ht="27.95" customHeight="1">
      <c r="B19" s="58" t="s">
        <v>36</v>
      </c>
      <c r="C19" s="59"/>
      <c r="D19" s="56"/>
      <c r="E19" s="56"/>
      <c r="F19" s="14"/>
      <c r="G19" s="14"/>
      <c r="H19" s="56"/>
      <c r="I19" s="14"/>
      <c r="J19" s="14"/>
      <c r="K19" s="56"/>
      <c r="L19" s="14"/>
      <c r="M19" s="14"/>
      <c r="N19" s="56"/>
      <c r="O19" s="14"/>
      <c r="P19" s="14"/>
      <c r="Q19" s="56"/>
      <c r="R19" s="14"/>
      <c r="S19" s="14"/>
      <c r="T19" s="56"/>
      <c r="U19" s="14"/>
      <c r="V19" s="247"/>
      <c r="W19" s="135" t="s">
        <v>13</v>
      </c>
      <c r="X19" s="140"/>
      <c r="Y19" s="130"/>
      <c r="Z19" s="50"/>
      <c r="AA19" s="31"/>
      <c r="AD19" s="31">
        <f>SUM(AD14:AD18)</f>
        <v>28</v>
      </c>
      <c r="AE19" s="31">
        <f>SUM(AE14:AE18)</f>
        <v>22.5</v>
      </c>
      <c r="AF19" s="31">
        <f>SUM(AF14:AF18)</f>
        <v>116</v>
      </c>
      <c r="AG19" s="31">
        <f>AD19*4+AE19*9+AF19*4</f>
        <v>778.5</v>
      </c>
    </row>
    <row r="20" spans="2:33" ht="27.95" customHeight="1">
      <c r="B20" s="60"/>
      <c r="C20" s="61"/>
      <c r="D20" s="56"/>
      <c r="E20" s="56"/>
      <c r="F20" s="14"/>
      <c r="G20" s="14"/>
      <c r="H20" s="56"/>
      <c r="I20" s="14"/>
      <c r="J20" s="14"/>
      <c r="K20" s="56"/>
      <c r="L20" s="14"/>
      <c r="M20" s="14"/>
      <c r="N20" s="56"/>
      <c r="O20" s="14"/>
      <c r="P20" s="14"/>
      <c r="Q20" s="56"/>
      <c r="R20" s="14"/>
      <c r="S20" s="14"/>
      <c r="T20" s="56"/>
      <c r="U20" s="14"/>
      <c r="V20" s="248"/>
      <c r="W20" s="136">
        <f>W14*4+W18*4+W16*9</f>
        <v>752.49999999999989</v>
      </c>
      <c r="X20" s="141" t="s">
        <v>46</v>
      </c>
      <c r="Y20" s="131"/>
      <c r="Z20" s="66"/>
      <c r="AA20" s="30"/>
      <c r="AD20" s="62">
        <f>AD19*4/AG19</f>
        <v>0.14386640976236351</v>
      </c>
      <c r="AE20" s="62">
        <f>AE19*9/AG19</f>
        <v>0.26011560693641617</v>
      </c>
      <c r="AF20" s="62">
        <f>AF19*4/AG19</f>
        <v>0.59601798330122024</v>
      </c>
    </row>
    <row r="21" spans="2:33" s="48" customFormat="1" ht="42" customHeight="1">
      <c r="B21" s="67">
        <v>9</v>
      </c>
      <c r="C21" s="238"/>
      <c r="D21" s="46" t="str">
        <f>'104年9月菜單'!C25</f>
        <v>香Q米飯</v>
      </c>
      <c r="E21" s="46" t="s">
        <v>186</v>
      </c>
      <c r="F21" s="13" t="s">
        <v>17</v>
      </c>
      <c r="G21" s="46" t="str">
        <f>'104年9月菜單'!C26</f>
        <v>烤雞腿</v>
      </c>
      <c r="H21" s="46" t="s">
        <v>161</v>
      </c>
      <c r="I21" s="13" t="s">
        <v>17</v>
      </c>
      <c r="J21" s="46" t="str">
        <f>'104年9月菜單'!C27</f>
        <v>瓜仔肉</v>
      </c>
      <c r="K21" s="46" t="s">
        <v>19</v>
      </c>
      <c r="L21" s="13" t="s">
        <v>17</v>
      </c>
      <c r="M21" s="46" t="str">
        <f>'104年9月菜單'!C28</f>
        <v>韓式白菜鍋</v>
      </c>
      <c r="N21" s="46" t="s">
        <v>213</v>
      </c>
      <c r="O21" s="13" t="s">
        <v>17</v>
      </c>
      <c r="P21" s="46" t="str">
        <f>'104年9月菜單'!C29</f>
        <v>蚵白菜</v>
      </c>
      <c r="Q21" s="46" t="s">
        <v>166</v>
      </c>
      <c r="R21" s="13" t="s">
        <v>17</v>
      </c>
      <c r="S21" s="46" t="str">
        <f>'104年9月菜單'!C30</f>
        <v>冬瓜湯</v>
      </c>
      <c r="T21" s="46" t="s">
        <v>170</v>
      </c>
      <c r="U21" s="13" t="s">
        <v>17</v>
      </c>
      <c r="V21" s="246"/>
      <c r="W21" s="133" t="s">
        <v>8</v>
      </c>
      <c r="X21" s="138"/>
      <c r="Y21" s="126" t="s">
        <v>20</v>
      </c>
      <c r="Z21" s="47">
        <v>5.5</v>
      </c>
      <c r="AA21" s="31"/>
      <c r="AB21" s="31"/>
      <c r="AC21" s="32"/>
      <c r="AD21" s="31" t="s">
        <v>21</v>
      </c>
      <c r="AE21" s="31" t="s">
        <v>22</v>
      </c>
      <c r="AF21" s="31" t="s">
        <v>23</v>
      </c>
      <c r="AG21" s="31" t="s">
        <v>24</v>
      </c>
    </row>
    <row r="22" spans="2:33" s="72" customFormat="1" ht="27.75" customHeight="1">
      <c r="B22" s="68" t="s">
        <v>9</v>
      </c>
      <c r="C22" s="238"/>
      <c r="D22" s="14" t="s">
        <v>276</v>
      </c>
      <c r="E22" s="15"/>
      <c r="F22" s="14">
        <v>85</v>
      </c>
      <c r="G22" s="14" t="s">
        <v>136</v>
      </c>
      <c r="H22" s="14"/>
      <c r="I22" s="14">
        <v>90</v>
      </c>
      <c r="J22" s="14" t="s">
        <v>200</v>
      </c>
      <c r="K22" s="15"/>
      <c r="L22" s="14">
        <v>20</v>
      </c>
      <c r="M22" s="14" t="s">
        <v>182</v>
      </c>
      <c r="N22" s="14"/>
      <c r="O22" s="14">
        <v>30</v>
      </c>
      <c r="P22" s="14" t="s">
        <v>314</v>
      </c>
      <c r="Q22" s="14"/>
      <c r="R22" s="14">
        <v>80</v>
      </c>
      <c r="S22" s="14" t="s">
        <v>194</v>
      </c>
      <c r="T22" s="14"/>
      <c r="U22" s="14">
        <v>40</v>
      </c>
      <c r="V22" s="247"/>
      <c r="W22" s="134">
        <v>105.3</v>
      </c>
      <c r="X22" s="139" t="s">
        <v>45</v>
      </c>
      <c r="Y22" s="127" t="s">
        <v>25</v>
      </c>
      <c r="Z22" s="50">
        <v>3</v>
      </c>
      <c r="AA22" s="69"/>
      <c r="AB22" s="70" t="s">
        <v>26</v>
      </c>
      <c r="AC22" s="71">
        <v>6.2</v>
      </c>
      <c r="AD22" s="71">
        <f>AC22*2</f>
        <v>12.4</v>
      </c>
      <c r="AE22" s="71"/>
      <c r="AF22" s="71">
        <f>AC22*15</f>
        <v>93</v>
      </c>
      <c r="AG22" s="71">
        <f>AD22*4+AF22*4</f>
        <v>421.6</v>
      </c>
    </row>
    <row r="23" spans="2:33" s="72" customFormat="1" ht="27.95" customHeight="1">
      <c r="B23" s="68">
        <v>23</v>
      </c>
      <c r="C23" s="238"/>
      <c r="D23" s="14"/>
      <c r="E23" s="15"/>
      <c r="F23" s="14"/>
      <c r="G23" s="14"/>
      <c r="H23" s="14"/>
      <c r="I23" s="14"/>
      <c r="J23" s="14" t="s">
        <v>284</v>
      </c>
      <c r="K23" s="14"/>
      <c r="L23" s="14">
        <v>30</v>
      </c>
      <c r="M23" s="14" t="s">
        <v>214</v>
      </c>
      <c r="N23" s="14"/>
      <c r="O23" s="14">
        <v>10</v>
      </c>
      <c r="P23" s="14"/>
      <c r="Q23" s="14"/>
      <c r="R23" s="14"/>
      <c r="S23" s="14"/>
      <c r="T23" s="14"/>
      <c r="U23" s="14"/>
      <c r="V23" s="247"/>
      <c r="W23" s="135" t="s">
        <v>10</v>
      </c>
      <c r="X23" s="140"/>
      <c r="Y23" s="128" t="s">
        <v>27</v>
      </c>
      <c r="Z23" s="50">
        <v>2.6</v>
      </c>
      <c r="AA23" s="73"/>
      <c r="AB23" s="74" t="s">
        <v>28</v>
      </c>
      <c r="AC23" s="71">
        <v>2.2000000000000002</v>
      </c>
      <c r="AD23" s="75">
        <f>AC23*7</f>
        <v>15.400000000000002</v>
      </c>
      <c r="AE23" s="71">
        <f>AC23*5</f>
        <v>11</v>
      </c>
      <c r="AF23" s="71" t="s">
        <v>29</v>
      </c>
      <c r="AG23" s="76">
        <f>AD23*4+AE23*9</f>
        <v>160.60000000000002</v>
      </c>
    </row>
    <row r="24" spans="2:33" s="72" customFormat="1" ht="27.95" customHeight="1">
      <c r="B24" s="68" t="s">
        <v>11</v>
      </c>
      <c r="C24" s="238"/>
      <c r="D24" s="14"/>
      <c r="E24" s="15"/>
      <c r="F24" s="14"/>
      <c r="G24" s="14"/>
      <c r="H24" s="56"/>
      <c r="I24" s="14"/>
      <c r="J24" s="14" t="s">
        <v>285</v>
      </c>
      <c r="K24" s="56"/>
      <c r="L24" s="14">
        <v>1</v>
      </c>
      <c r="M24" s="14" t="s">
        <v>240</v>
      </c>
      <c r="N24" s="56"/>
      <c r="O24" s="14">
        <v>15</v>
      </c>
      <c r="P24" s="14"/>
      <c r="Q24" s="56"/>
      <c r="R24" s="14"/>
      <c r="S24" s="15"/>
      <c r="T24" s="56"/>
      <c r="U24" s="14"/>
      <c r="V24" s="247"/>
      <c r="W24" s="134">
        <v>24</v>
      </c>
      <c r="X24" s="139" t="s">
        <v>45</v>
      </c>
      <c r="Y24" s="128" t="s">
        <v>30</v>
      </c>
      <c r="Z24" s="50">
        <v>2.5</v>
      </c>
      <c r="AA24" s="69"/>
      <c r="AB24" s="77" t="s">
        <v>31</v>
      </c>
      <c r="AC24" s="71">
        <v>1.6</v>
      </c>
      <c r="AD24" s="71">
        <f>AC24*1</f>
        <v>1.6</v>
      </c>
      <c r="AE24" s="71" t="s">
        <v>29</v>
      </c>
      <c r="AF24" s="71">
        <f>AC24*5</f>
        <v>8</v>
      </c>
      <c r="AG24" s="71">
        <f>AD24*4+AF24*4</f>
        <v>38.4</v>
      </c>
    </row>
    <row r="25" spans="2:33" s="72" customFormat="1" ht="27.95" customHeight="1">
      <c r="B25" s="249" t="s">
        <v>39</v>
      </c>
      <c r="C25" s="238"/>
      <c r="D25" s="15"/>
      <c r="E25" s="15"/>
      <c r="F25" s="15"/>
      <c r="G25" s="14"/>
      <c r="H25" s="56"/>
      <c r="I25" s="14"/>
      <c r="J25" s="14"/>
      <c r="K25" s="56"/>
      <c r="L25" s="14"/>
      <c r="M25" s="14" t="s">
        <v>121</v>
      </c>
      <c r="N25" s="56"/>
      <c r="O25" s="14">
        <v>15</v>
      </c>
      <c r="P25" s="14"/>
      <c r="Q25" s="56"/>
      <c r="R25" s="14"/>
      <c r="S25" s="14"/>
      <c r="T25" s="56"/>
      <c r="U25" s="14"/>
      <c r="V25" s="247"/>
      <c r="W25" s="135" t="s">
        <v>12</v>
      </c>
      <c r="X25" s="140"/>
      <c r="Y25" s="128" t="s">
        <v>33</v>
      </c>
      <c r="Z25" s="50"/>
      <c r="AA25" s="73"/>
      <c r="AB25" s="77" t="s">
        <v>34</v>
      </c>
      <c r="AC25" s="71">
        <v>2.5</v>
      </c>
      <c r="AD25" s="71"/>
      <c r="AE25" s="71">
        <f>AC25*5</f>
        <v>12.5</v>
      </c>
      <c r="AF25" s="71" t="s">
        <v>29</v>
      </c>
      <c r="AG25" s="71">
        <f>AE25*9</f>
        <v>112.5</v>
      </c>
    </row>
    <row r="26" spans="2:33" s="72" customFormat="1" ht="27.95" customHeight="1">
      <c r="B26" s="249"/>
      <c r="C26" s="238"/>
      <c r="D26" s="15"/>
      <c r="E26" s="15"/>
      <c r="F26" s="15"/>
      <c r="G26" s="78"/>
      <c r="H26" s="56"/>
      <c r="I26" s="14"/>
      <c r="J26" s="14"/>
      <c r="K26" s="56"/>
      <c r="L26" s="14"/>
      <c r="M26" s="14"/>
      <c r="N26" s="56"/>
      <c r="O26" s="14"/>
      <c r="P26" s="14"/>
      <c r="Q26" s="56"/>
      <c r="R26" s="14"/>
      <c r="S26" s="14"/>
      <c r="T26" s="56"/>
      <c r="U26" s="14"/>
      <c r="V26" s="247"/>
      <c r="W26" s="134">
        <v>30.4</v>
      </c>
      <c r="X26" s="139" t="s">
        <v>45</v>
      </c>
      <c r="Y26" s="129" t="s">
        <v>42</v>
      </c>
      <c r="Z26" s="57"/>
      <c r="AA26" s="69"/>
      <c r="AB26" s="77" t="s">
        <v>35</v>
      </c>
      <c r="AC26" s="71"/>
      <c r="AD26" s="77"/>
      <c r="AE26" s="77"/>
      <c r="AF26" s="77">
        <f>AC26*15</f>
        <v>0</v>
      </c>
      <c r="AG26" s="77"/>
    </row>
    <row r="27" spans="2:33" s="72" customFormat="1" ht="27.95" customHeight="1">
      <c r="B27" s="79" t="s">
        <v>36</v>
      </c>
      <c r="C27" s="80"/>
      <c r="D27" s="15"/>
      <c r="E27" s="56"/>
      <c r="F27" s="15"/>
      <c r="G27" s="14"/>
      <c r="H27" s="56"/>
      <c r="I27" s="14"/>
      <c r="J27" s="14"/>
      <c r="K27" s="56"/>
      <c r="L27" s="14"/>
      <c r="M27" s="14"/>
      <c r="N27" s="56"/>
      <c r="O27" s="14"/>
      <c r="P27" s="14"/>
      <c r="Q27" s="56"/>
      <c r="R27" s="14"/>
      <c r="S27" s="14"/>
      <c r="T27" s="56"/>
      <c r="U27" s="14"/>
      <c r="V27" s="247"/>
      <c r="W27" s="135" t="s">
        <v>13</v>
      </c>
      <c r="X27" s="140"/>
      <c r="Y27" s="130"/>
      <c r="Z27" s="50"/>
      <c r="AA27" s="73"/>
      <c r="AB27" s="77"/>
      <c r="AC27" s="71"/>
      <c r="AD27" s="77">
        <f>SUM(AD22:AD26)</f>
        <v>29.400000000000006</v>
      </c>
      <c r="AE27" s="77">
        <f>SUM(AE22:AE26)</f>
        <v>23.5</v>
      </c>
      <c r="AF27" s="77">
        <f>SUM(AF22:AF26)</f>
        <v>101</v>
      </c>
      <c r="AG27" s="77">
        <f>AD27*4+AE27*9+AF27*4</f>
        <v>733.1</v>
      </c>
    </row>
    <row r="28" spans="2:33" s="72" customFormat="1" ht="27.95" customHeight="1" thickBot="1">
      <c r="B28" s="81"/>
      <c r="C28" s="82"/>
      <c r="D28" s="56"/>
      <c r="E28" s="56"/>
      <c r="F28" s="14"/>
      <c r="G28" s="14"/>
      <c r="H28" s="56"/>
      <c r="I28" s="14"/>
      <c r="J28" s="14"/>
      <c r="K28" s="56"/>
      <c r="L28" s="14"/>
      <c r="M28" s="14"/>
      <c r="N28" s="56"/>
      <c r="O28" s="14"/>
      <c r="P28" s="14"/>
      <c r="Q28" s="56"/>
      <c r="R28" s="14"/>
      <c r="S28" s="14"/>
      <c r="T28" s="56"/>
      <c r="U28" s="14"/>
      <c r="V28" s="248"/>
      <c r="W28" s="136">
        <f>W22*4+W26*4+W24*9</f>
        <v>758.8</v>
      </c>
      <c r="X28" s="141" t="s">
        <v>46</v>
      </c>
      <c r="Y28" s="131"/>
      <c r="Z28" s="66"/>
      <c r="AA28" s="69"/>
      <c r="AB28" s="73"/>
      <c r="AC28" s="83"/>
      <c r="AD28" s="84">
        <f>AD27*4/AG27</f>
        <v>0.16041467739735374</v>
      </c>
      <c r="AE28" s="84">
        <f>AE27*9/AG27</f>
        <v>0.28850088664575091</v>
      </c>
      <c r="AF28" s="84">
        <f>AF27*4/AG27</f>
        <v>0.55108443595689538</v>
      </c>
      <c r="AG28" s="73"/>
    </row>
    <row r="29" spans="2:33" s="48" customFormat="1" ht="42" customHeight="1">
      <c r="B29" s="45">
        <v>9</v>
      </c>
      <c r="C29" s="238"/>
      <c r="D29" s="46" t="str">
        <f>'104年9月菜單'!D25</f>
        <v>糙米飯</v>
      </c>
      <c r="E29" s="46" t="s">
        <v>186</v>
      </c>
      <c r="F29" s="13" t="s">
        <v>17</v>
      </c>
      <c r="G29" s="46" t="str">
        <f>'104年9月菜單'!D26</f>
        <v>香雞排</v>
      </c>
      <c r="H29" s="46" t="s">
        <v>144</v>
      </c>
      <c r="I29" s="13" t="s">
        <v>17</v>
      </c>
      <c r="J29" s="46" t="str">
        <f>'104年9月菜單'!D27</f>
        <v>麻婆豆腐</v>
      </c>
      <c r="K29" s="46" t="s">
        <v>19</v>
      </c>
      <c r="L29" s="13" t="s">
        <v>17</v>
      </c>
      <c r="M29" s="46" t="str">
        <f>'104年9月菜單'!D28</f>
        <v>紅蘿蔔炒蛋</v>
      </c>
      <c r="N29" s="46" t="s">
        <v>166</v>
      </c>
      <c r="O29" s="13" t="s">
        <v>17</v>
      </c>
      <c r="P29" s="46" t="str">
        <f>'104年9月菜單'!D29</f>
        <v>豆芽菜</v>
      </c>
      <c r="Q29" s="46" t="s">
        <v>166</v>
      </c>
      <c r="R29" s="13" t="s">
        <v>17</v>
      </c>
      <c r="S29" s="46" t="str">
        <f>'104年9月菜單'!D30</f>
        <v>鮮蔬湯</v>
      </c>
      <c r="T29" s="46" t="s">
        <v>170</v>
      </c>
      <c r="U29" s="13" t="s">
        <v>17</v>
      </c>
      <c r="V29" s="246"/>
      <c r="W29" s="133" t="s">
        <v>8</v>
      </c>
      <c r="X29" s="138"/>
      <c r="Y29" s="126" t="s">
        <v>20</v>
      </c>
      <c r="Z29" s="47">
        <v>5.5</v>
      </c>
      <c r="AA29" s="31"/>
      <c r="AB29" s="31"/>
      <c r="AC29" s="32"/>
      <c r="AD29" s="31" t="s">
        <v>21</v>
      </c>
      <c r="AE29" s="31" t="s">
        <v>22</v>
      </c>
      <c r="AF29" s="31" t="s">
        <v>23</v>
      </c>
      <c r="AG29" s="31" t="s">
        <v>24</v>
      </c>
    </row>
    <row r="30" spans="2:33" ht="27.95" customHeight="1">
      <c r="B30" s="49" t="s">
        <v>9</v>
      </c>
      <c r="C30" s="238"/>
      <c r="D30" s="14" t="s">
        <v>160</v>
      </c>
      <c r="E30" s="14"/>
      <c r="F30" s="14">
        <v>20</v>
      </c>
      <c r="G30" s="14" t="s">
        <v>149</v>
      </c>
      <c r="H30" s="14"/>
      <c r="I30" s="14">
        <v>80</v>
      </c>
      <c r="J30" s="15" t="s">
        <v>189</v>
      </c>
      <c r="K30" s="15"/>
      <c r="L30" s="15">
        <v>65</v>
      </c>
      <c r="M30" s="14" t="s">
        <v>310</v>
      </c>
      <c r="N30" s="56"/>
      <c r="O30" s="14">
        <v>30</v>
      </c>
      <c r="P30" s="14" t="s">
        <v>134</v>
      </c>
      <c r="Q30" s="14"/>
      <c r="R30" s="14">
        <v>80</v>
      </c>
      <c r="S30" s="15" t="s">
        <v>182</v>
      </c>
      <c r="T30" s="14"/>
      <c r="U30" s="14">
        <v>50</v>
      </c>
      <c r="V30" s="247"/>
      <c r="W30" s="134">
        <v>102.6</v>
      </c>
      <c r="X30" s="139" t="s">
        <v>45</v>
      </c>
      <c r="Y30" s="127" t="s">
        <v>25</v>
      </c>
      <c r="Z30" s="50">
        <v>3</v>
      </c>
      <c r="AA30" s="30"/>
      <c r="AB30" s="51" t="s">
        <v>26</v>
      </c>
      <c r="AC30" s="32">
        <v>6.3</v>
      </c>
      <c r="AD30" s="32">
        <f>AC30*2</f>
        <v>12.6</v>
      </c>
      <c r="AE30" s="32"/>
      <c r="AF30" s="32">
        <f>AC30*15</f>
        <v>94.5</v>
      </c>
      <c r="AG30" s="32">
        <f>AD30*4+AF30*4</f>
        <v>428.4</v>
      </c>
    </row>
    <row r="31" spans="2:33" ht="27.95" customHeight="1">
      <c r="B31" s="49">
        <v>24</v>
      </c>
      <c r="C31" s="238"/>
      <c r="D31" s="14" t="s">
        <v>159</v>
      </c>
      <c r="E31" s="14"/>
      <c r="F31" s="14">
        <v>85</v>
      </c>
      <c r="G31" s="14"/>
      <c r="H31" s="14"/>
      <c r="I31" s="14"/>
      <c r="J31" s="15" t="s">
        <v>342</v>
      </c>
      <c r="K31" s="15"/>
      <c r="L31" s="15">
        <v>10</v>
      </c>
      <c r="M31" s="14" t="s">
        <v>281</v>
      </c>
      <c r="N31" s="56"/>
      <c r="O31" s="14">
        <v>40</v>
      </c>
      <c r="P31" s="14"/>
      <c r="Q31" s="14"/>
      <c r="R31" s="14"/>
      <c r="S31" s="15" t="s">
        <v>168</v>
      </c>
      <c r="T31" s="14"/>
      <c r="U31" s="14">
        <v>5</v>
      </c>
      <c r="V31" s="247"/>
      <c r="W31" s="135" t="s">
        <v>10</v>
      </c>
      <c r="X31" s="140"/>
      <c r="Y31" s="128" t="s">
        <v>27</v>
      </c>
      <c r="Z31" s="50">
        <v>2.1</v>
      </c>
      <c r="AA31" s="31"/>
      <c r="AB31" s="53" t="s">
        <v>28</v>
      </c>
      <c r="AC31" s="32">
        <v>2</v>
      </c>
      <c r="AD31" s="54">
        <f>AC31*7</f>
        <v>14</v>
      </c>
      <c r="AE31" s="32">
        <f>AC31*5</f>
        <v>10</v>
      </c>
      <c r="AF31" s="32" t="s">
        <v>29</v>
      </c>
      <c r="AG31" s="55">
        <f>AD31*4+AE31*9</f>
        <v>146</v>
      </c>
    </row>
    <row r="32" spans="2:33" ht="27.95" customHeight="1">
      <c r="B32" s="49" t="s">
        <v>11</v>
      </c>
      <c r="C32" s="238"/>
      <c r="D32" s="56"/>
      <c r="E32" s="56"/>
      <c r="F32" s="14"/>
      <c r="G32" s="14"/>
      <c r="H32" s="56"/>
      <c r="I32" s="14"/>
      <c r="J32" s="15"/>
      <c r="K32" s="15"/>
      <c r="L32" s="15"/>
      <c r="M32" s="14"/>
      <c r="N32" s="56"/>
      <c r="O32" s="14"/>
      <c r="P32" s="14"/>
      <c r="Q32" s="56"/>
      <c r="R32" s="14"/>
      <c r="S32" s="15" t="s">
        <v>169</v>
      </c>
      <c r="T32" s="56"/>
      <c r="U32" s="14">
        <v>3</v>
      </c>
      <c r="V32" s="247"/>
      <c r="W32" s="134">
        <v>24.6</v>
      </c>
      <c r="X32" s="139" t="s">
        <v>45</v>
      </c>
      <c r="Y32" s="128" t="s">
        <v>30</v>
      </c>
      <c r="Z32" s="50">
        <v>2.5</v>
      </c>
      <c r="AA32" s="30"/>
      <c r="AB32" s="31" t="s">
        <v>31</v>
      </c>
      <c r="AC32" s="32">
        <v>1.7</v>
      </c>
      <c r="AD32" s="32">
        <f>AC32*1</f>
        <v>1.7</v>
      </c>
      <c r="AE32" s="32" t="s">
        <v>29</v>
      </c>
      <c r="AF32" s="32">
        <f>AC32*5</f>
        <v>8.5</v>
      </c>
      <c r="AG32" s="32">
        <f>AD32*4+AF32*4</f>
        <v>40.799999999999997</v>
      </c>
    </row>
    <row r="33" spans="2:33" ht="27.95" customHeight="1">
      <c r="B33" s="245" t="s">
        <v>40</v>
      </c>
      <c r="C33" s="238"/>
      <c r="D33" s="56"/>
      <c r="E33" s="56"/>
      <c r="F33" s="14"/>
      <c r="G33" s="14"/>
      <c r="H33" s="56"/>
      <c r="I33" s="14"/>
      <c r="J33" s="15"/>
      <c r="K33" s="15"/>
      <c r="L33" s="15"/>
      <c r="M33" s="14"/>
      <c r="N33" s="56"/>
      <c r="O33" s="14"/>
      <c r="P33" s="14"/>
      <c r="Q33" s="56"/>
      <c r="R33" s="14"/>
      <c r="S33" s="15" t="s">
        <v>179</v>
      </c>
      <c r="T33" s="56"/>
      <c r="U33" s="14">
        <v>5</v>
      </c>
      <c r="V33" s="247"/>
      <c r="W33" s="135" t="s">
        <v>12</v>
      </c>
      <c r="X33" s="140"/>
      <c r="Y33" s="128" t="s">
        <v>33</v>
      </c>
      <c r="Z33" s="50"/>
      <c r="AA33" s="31"/>
      <c r="AB33" s="31" t="s">
        <v>34</v>
      </c>
      <c r="AC33" s="32">
        <v>2.5</v>
      </c>
      <c r="AD33" s="32"/>
      <c r="AE33" s="32">
        <f>AC33*5</f>
        <v>12.5</v>
      </c>
      <c r="AF33" s="32" t="s">
        <v>29</v>
      </c>
      <c r="AG33" s="32">
        <f>AE33*9</f>
        <v>112.5</v>
      </c>
    </row>
    <row r="34" spans="2:33" ht="27.95" customHeight="1">
      <c r="B34" s="245"/>
      <c r="C34" s="238"/>
      <c r="D34" s="56"/>
      <c r="E34" s="56"/>
      <c r="F34" s="14"/>
      <c r="G34" s="14"/>
      <c r="H34" s="56"/>
      <c r="I34" s="14"/>
      <c r="J34" s="15"/>
      <c r="K34" s="56"/>
      <c r="L34" s="15"/>
      <c r="M34" s="14"/>
      <c r="N34" s="56"/>
      <c r="O34" s="14"/>
      <c r="P34" s="14"/>
      <c r="Q34" s="56"/>
      <c r="R34" s="14"/>
      <c r="S34" s="15"/>
      <c r="T34" s="56"/>
      <c r="U34" s="14"/>
      <c r="V34" s="247"/>
      <c r="W34" s="134">
        <v>30.5</v>
      </c>
      <c r="X34" s="139" t="s">
        <v>45</v>
      </c>
      <c r="Y34" s="129" t="s">
        <v>42</v>
      </c>
      <c r="Z34" s="57"/>
      <c r="AA34" s="30"/>
      <c r="AB34" s="31" t="s">
        <v>35</v>
      </c>
      <c r="AC34" s="32">
        <v>1</v>
      </c>
      <c r="AF34" s="31">
        <f>AC34*15</f>
        <v>15</v>
      </c>
    </row>
    <row r="35" spans="2:33" ht="27.95" customHeight="1">
      <c r="B35" s="58" t="s">
        <v>36</v>
      </c>
      <c r="C35" s="59"/>
      <c r="D35" s="56"/>
      <c r="E35" s="56"/>
      <c r="F35" s="14"/>
      <c r="G35" s="14"/>
      <c r="H35" s="56"/>
      <c r="I35" s="14"/>
      <c r="J35" s="14"/>
      <c r="K35" s="56"/>
      <c r="L35" s="14"/>
      <c r="M35" s="14"/>
      <c r="N35" s="56"/>
      <c r="O35" s="14"/>
      <c r="P35" s="14"/>
      <c r="Q35" s="56"/>
      <c r="R35" s="14"/>
      <c r="S35" s="14"/>
      <c r="T35" s="56"/>
      <c r="U35" s="14"/>
      <c r="V35" s="247"/>
      <c r="W35" s="135" t="s">
        <v>13</v>
      </c>
      <c r="X35" s="140"/>
      <c r="Y35" s="130"/>
      <c r="Z35" s="50"/>
      <c r="AA35" s="31"/>
      <c r="AD35" s="31">
        <f>SUM(AD30:AD34)</f>
        <v>28.3</v>
      </c>
      <c r="AE35" s="31">
        <f>SUM(AE30:AE34)</f>
        <v>22.5</v>
      </c>
      <c r="AF35" s="31">
        <f>SUM(AF30:AF34)</f>
        <v>118</v>
      </c>
      <c r="AG35" s="31">
        <f>AD35*4+AE35*9+AF35*4</f>
        <v>787.7</v>
      </c>
    </row>
    <row r="36" spans="2:33" ht="27.95" customHeight="1">
      <c r="B36" s="60"/>
      <c r="C36" s="61"/>
      <c r="D36" s="56"/>
      <c r="E36" s="56"/>
      <c r="F36" s="14"/>
      <c r="G36" s="14"/>
      <c r="H36" s="56"/>
      <c r="I36" s="14"/>
      <c r="J36" s="14"/>
      <c r="K36" s="56"/>
      <c r="L36" s="14"/>
      <c r="M36" s="14"/>
      <c r="N36" s="56"/>
      <c r="O36" s="14"/>
      <c r="P36" s="14"/>
      <c r="Q36" s="56"/>
      <c r="R36" s="14"/>
      <c r="S36" s="14"/>
      <c r="T36" s="56"/>
      <c r="U36" s="14"/>
      <c r="V36" s="248"/>
      <c r="W36" s="136">
        <f>W30*4+W34*4+W32*9</f>
        <v>753.8</v>
      </c>
      <c r="X36" s="141" t="s">
        <v>46</v>
      </c>
      <c r="Y36" s="131"/>
      <c r="Z36" s="66"/>
      <c r="AA36" s="30"/>
      <c r="AD36" s="62">
        <f>AD35*4/AG35</f>
        <v>0.14370953408658119</v>
      </c>
      <c r="AE36" s="62">
        <f>AE35*9/AG35</f>
        <v>0.25707756760187889</v>
      </c>
      <c r="AF36" s="62">
        <f>AF35*4/AG35</f>
        <v>0.5992128983115399</v>
      </c>
    </row>
    <row r="37" spans="2:33" s="48" customFormat="1" ht="42" customHeight="1">
      <c r="B37" s="45">
        <v>9</v>
      </c>
      <c r="C37" s="238"/>
      <c r="D37" s="46" t="str">
        <f>'104年9月菜單'!E25</f>
        <v>台式炒飯</v>
      </c>
      <c r="E37" s="46" t="s">
        <v>186</v>
      </c>
      <c r="F37" s="13" t="s">
        <v>17</v>
      </c>
      <c r="G37" s="46" t="str">
        <f>'104年9月菜單'!E26</f>
        <v>茄汁肉丁</v>
      </c>
      <c r="H37" s="46" t="s">
        <v>150</v>
      </c>
      <c r="I37" s="13" t="s">
        <v>17</v>
      </c>
      <c r="J37" s="46" t="str">
        <f>'104年9月菜單'!E27</f>
        <v>可口鍋貼</v>
      </c>
      <c r="K37" s="46" t="s">
        <v>144</v>
      </c>
      <c r="L37" s="13" t="s">
        <v>17</v>
      </c>
      <c r="M37" s="46" t="str">
        <f>'104年9月菜單'!E28</f>
        <v>什錦竹筍</v>
      </c>
      <c r="N37" s="46" t="s">
        <v>166</v>
      </c>
      <c r="O37" s="13" t="s">
        <v>17</v>
      </c>
      <c r="P37" s="46" t="str">
        <f>'104年9月菜單'!E29</f>
        <v>蚵白菜</v>
      </c>
      <c r="Q37" s="46" t="s">
        <v>166</v>
      </c>
      <c r="R37" s="13" t="s">
        <v>17</v>
      </c>
      <c r="S37" s="46" t="str">
        <f>'104年9月菜單'!E30</f>
        <v>海芽湯</v>
      </c>
      <c r="T37" s="46" t="s">
        <v>170</v>
      </c>
      <c r="U37" s="13" t="s">
        <v>17</v>
      </c>
      <c r="V37" s="246"/>
      <c r="W37" s="133" t="s">
        <v>8</v>
      </c>
      <c r="X37" s="138"/>
      <c r="Y37" s="126" t="s">
        <v>20</v>
      </c>
      <c r="Z37" s="47">
        <v>5.3</v>
      </c>
      <c r="AA37" s="31"/>
      <c r="AB37" s="31"/>
      <c r="AC37" s="32"/>
      <c r="AD37" s="31" t="s">
        <v>21</v>
      </c>
      <c r="AE37" s="31" t="s">
        <v>22</v>
      </c>
      <c r="AF37" s="31" t="s">
        <v>23</v>
      </c>
      <c r="AG37" s="31" t="s">
        <v>24</v>
      </c>
    </row>
    <row r="38" spans="2:33" ht="27.95" customHeight="1">
      <c r="B38" s="49" t="s">
        <v>9</v>
      </c>
      <c r="C38" s="238"/>
      <c r="D38" s="14" t="s">
        <v>126</v>
      </c>
      <c r="E38" s="15"/>
      <c r="F38" s="14">
        <v>5</v>
      </c>
      <c r="G38" s="15" t="s">
        <v>185</v>
      </c>
      <c r="H38" s="14"/>
      <c r="I38" s="15">
        <v>50</v>
      </c>
      <c r="J38" s="72" t="s">
        <v>286</v>
      </c>
      <c r="K38" s="219"/>
      <c r="L38" s="220" t="s">
        <v>226</v>
      </c>
      <c r="M38" s="14" t="s">
        <v>180</v>
      </c>
      <c r="N38" s="15"/>
      <c r="O38" s="14">
        <v>60</v>
      </c>
      <c r="P38" s="14" t="s">
        <v>314</v>
      </c>
      <c r="Q38" s="15"/>
      <c r="R38" s="14">
        <v>80</v>
      </c>
      <c r="S38" s="85" t="s">
        <v>183</v>
      </c>
      <c r="T38" s="14"/>
      <c r="U38" s="14">
        <v>20</v>
      </c>
      <c r="V38" s="247"/>
      <c r="W38" s="134">
        <v>97.4</v>
      </c>
      <c r="X38" s="139" t="s">
        <v>45</v>
      </c>
      <c r="Y38" s="127" t="s">
        <v>25</v>
      </c>
      <c r="Z38" s="50">
        <v>3</v>
      </c>
      <c r="AA38" s="30"/>
      <c r="AB38" s="51" t="s">
        <v>26</v>
      </c>
      <c r="AC38" s="32">
        <v>6</v>
      </c>
      <c r="AD38" s="32">
        <f>AC38*2</f>
        <v>12</v>
      </c>
      <c r="AE38" s="32"/>
      <c r="AF38" s="32">
        <f>AC38*15</f>
        <v>90</v>
      </c>
      <c r="AG38" s="32">
        <f>AD38*4+AF38*4</f>
        <v>408</v>
      </c>
    </row>
    <row r="39" spans="2:33" ht="27.95" customHeight="1">
      <c r="B39" s="49">
        <v>25</v>
      </c>
      <c r="C39" s="238"/>
      <c r="D39" s="14" t="s">
        <v>113</v>
      </c>
      <c r="E39" s="15"/>
      <c r="F39" s="14">
        <v>85</v>
      </c>
      <c r="G39" s="15" t="s">
        <v>311</v>
      </c>
      <c r="H39" s="14"/>
      <c r="I39" s="15">
        <v>30</v>
      </c>
      <c r="K39" s="218"/>
      <c r="M39" s="14" t="s">
        <v>167</v>
      </c>
      <c r="N39" s="15"/>
      <c r="O39" s="14">
        <v>20</v>
      </c>
      <c r="P39" s="14"/>
      <c r="Q39" s="56"/>
      <c r="R39" s="14"/>
      <c r="S39" s="14" t="s">
        <v>158</v>
      </c>
      <c r="T39" s="14"/>
      <c r="U39" s="14">
        <v>5</v>
      </c>
      <c r="V39" s="247"/>
      <c r="W39" s="135" t="s">
        <v>10</v>
      </c>
      <c r="X39" s="140"/>
      <c r="Y39" s="128" t="s">
        <v>27</v>
      </c>
      <c r="Z39" s="50">
        <v>2</v>
      </c>
      <c r="AA39" s="31"/>
      <c r="AB39" s="53" t="s">
        <v>28</v>
      </c>
      <c r="AC39" s="32">
        <v>2.2999999999999998</v>
      </c>
      <c r="AD39" s="54">
        <f>AC39*7</f>
        <v>16.099999999999998</v>
      </c>
      <c r="AE39" s="32">
        <f>AC39*5</f>
        <v>11.5</v>
      </c>
      <c r="AF39" s="32" t="s">
        <v>29</v>
      </c>
      <c r="AG39" s="55">
        <f>AD39*4+AE39*9</f>
        <v>167.89999999999998</v>
      </c>
    </row>
    <row r="40" spans="2:33" ht="27.95" customHeight="1">
      <c r="B40" s="49" t="s">
        <v>11</v>
      </c>
      <c r="C40" s="238"/>
      <c r="D40" s="14" t="s">
        <v>175</v>
      </c>
      <c r="E40" s="15"/>
      <c r="F40" s="14">
        <v>15</v>
      </c>
      <c r="G40" s="15"/>
      <c r="H40" s="56"/>
      <c r="I40" s="15"/>
      <c r="K40" s="218"/>
      <c r="M40" s="14" t="s">
        <v>231</v>
      </c>
      <c r="N40" s="15"/>
      <c r="O40" s="14">
        <v>10</v>
      </c>
      <c r="P40" s="14"/>
      <c r="Q40" s="56"/>
      <c r="R40" s="14"/>
      <c r="S40" s="15" t="s">
        <v>184</v>
      </c>
      <c r="T40" s="14"/>
      <c r="U40" s="14">
        <v>1</v>
      </c>
      <c r="V40" s="247"/>
      <c r="W40" s="134">
        <v>23.1</v>
      </c>
      <c r="X40" s="139" t="s">
        <v>45</v>
      </c>
      <c r="Y40" s="128" t="s">
        <v>30</v>
      </c>
      <c r="Z40" s="50">
        <v>2.7</v>
      </c>
      <c r="AA40" s="30"/>
      <c r="AB40" s="31" t="s">
        <v>31</v>
      </c>
      <c r="AC40" s="32">
        <v>1.5</v>
      </c>
      <c r="AD40" s="32">
        <f>AC40*1</f>
        <v>1.5</v>
      </c>
      <c r="AE40" s="32" t="s">
        <v>29</v>
      </c>
      <c r="AF40" s="32">
        <f>AC40*5</f>
        <v>7.5</v>
      </c>
      <c r="AG40" s="32">
        <f>AD40*4+AF40*4</f>
        <v>36</v>
      </c>
    </row>
    <row r="41" spans="2:33" ht="27.95" customHeight="1">
      <c r="B41" s="245" t="s">
        <v>32</v>
      </c>
      <c r="C41" s="238"/>
      <c r="D41" s="15" t="s">
        <v>117</v>
      </c>
      <c r="E41" s="15"/>
      <c r="F41" s="15">
        <v>20</v>
      </c>
      <c r="G41" s="14"/>
      <c r="H41" s="15"/>
      <c r="I41" s="14"/>
      <c r="J41" s="15"/>
      <c r="K41" s="56"/>
      <c r="L41" s="15"/>
      <c r="M41" s="14" t="s">
        <v>168</v>
      </c>
      <c r="N41" s="15"/>
      <c r="O41" s="14">
        <v>5</v>
      </c>
      <c r="P41" s="14"/>
      <c r="Q41" s="15"/>
      <c r="R41" s="14"/>
      <c r="S41" s="15"/>
      <c r="T41" s="14"/>
      <c r="U41" s="14"/>
      <c r="V41" s="247"/>
      <c r="W41" s="135" t="s">
        <v>12</v>
      </c>
      <c r="X41" s="140"/>
      <c r="Y41" s="128" t="s">
        <v>33</v>
      </c>
      <c r="Z41" s="50"/>
      <c r="AA41" s="31"/>
      <c r="AB41" s="31" t="s">
        <v>34</v>
      </c>
      <c r="AC41" s="32">
        <v>2.5</v>
      </c>
      <c r="AD41" s="32"/>
      <c r="AE41" s="32">
        <f>AC41*5</f>
        <v>12.5</v>
      </c>
      <c r="AF41" s="32" t="s">
        <v>29</v>
      </c>
      <c r="AG41" s="32">
        <f>AE41*9</f>
        <v>112.5</v>
      </c>
    </row>
    <row r="42" spans="2:33" ht="27.95" customHeight="1">
      <c r="B42" s="245"/>
      <c r="C42" s="238"/>
      <c r="D42" s="56"/>
      <c r="E42" s="56"/>
      <c r="F42" s="14"/>
      <c r="G42" s="14"/>
      <c r="H42" s="56"/>
      <c r="I42" s="14"/>
      <c r="J42" s="14"/>
      <c r="K42" s="56"/>
      <c r="L42" s="14"/>
      <c r="M42" s="14"/>
      <c r="N42" s="56"/>
      <c r="O42" s="14"/>
      <c r="P42" s="14"/>
      <c r="Q42" s="56"/>
      <c r="R42" s="14"/>
      <c r="S42" s="15"/>
      <c r="T42" s="56"/>
      <c r="U42" s="15"/>
      <c r="V42" s="247"/>
      <c r="W42" s="134">
        <v>29.6</v>
      </c>
      <c r="X42" s="139" t="s">
        <v>45</v>
      </c>
      <c r="Y42" s="129" t="s">
        <v>42</v>
      </c>
      <c r="Z42" s="57"/>
      <c r="AA42" s="30"/>
      <c r="AB42" s="31" t="s">
        <v>35</v>
      </c>
      <c r="AF42" s="31">
        <f>AC42*15</f>
        <v>0</v>
      </c>
    </row>
    <row r="43" spans="2:33" ht="27.95" customHeight="1">
      <c r="B43" s="58" t="s">
        <v>36</v>
      </c>
      <c r="C43" s="59"/>
      <c r="D43" s="56"/>
      <c r="E43" s="56"/>
      <c r="F43" s="14"/>
      <c r="G43" s="14"/>
      <c r="H43" s="56"/>
      <c r="I43" s="14"/>
      <c r="J43" s="15"/>
      <c r="K43" s="56"/>
      <c r="L43" s="15"/>
      <c r="M43" s="14"/>
      <c r="N43" s="56"/>
      <c r="O43" s="14"/>
      <c r="P43" s="14"/>
      <c r="Q43" s="56"/>
      <c r="R43" s="14"/>
      <c r="S43" s="15"/>
      <c r="T43" s="56"/>
      <c r="U43" s="15"/>
      <c r="V43" s="247"/>
      <c r="W43" s="135" t="s">
        <v>13</v>
      </c>
      <c r="X43" s="140"/>
      <c r="Y43" s="130"/>
      <c r="Z43" s="50"/>
      <c r="AA43" s="31"/>
      <c r="AD43" s="31">
        <f>SUM(AD38:AD42)</f>
        <v>29.599999999999998</v>
      </c>
      <c r="AE43" s="31">
        <f>SUM(AE38:AE42)</f>
        <v>24</v>
      </c>
      <c r="AF43" s="31">
        <f>SUM(AF38:AF42)</f>
        <v>97.5</v>
      </c>
      <c r="AG43" s="31">
        <f>AD43*4+AE43*9+AF43*4</f>
        <v>724.4</v>
      </c>
    </row>
    <row r="44" spans="2:33" ht="27.95" customHeight="1" thickBot="1">
      <c r="B44" s="86"/>
      <c r="C44" s="61"/>
      <c r="D44" s="87"/>
      <c r="E44" s="87"/>
      <c r="F44" s="88"/>
      <c r="G44" s="88"/>
      <c r="H44" s="87"/>
      <c r="I44" s="88"/>
      <c r="J44" s="88"/>
      <c r="K44" s="87"/>
      <c r="L44" s="88"/>
      <c r="M44" s="88"/>
      <c r="N44" s="87"/>
      <c r="O44" s="88"/>
      <c r="P44" s="88"/>
      <c r="Q44" s="87"/>
      <c r="R44" s="88"/>
      <c r="S44" s="88"/>
      <c r="T44" s="87"/>
      <c r="U44" s="88"/>
      <c r="V44" s="248"/>
      <c r="W44" s="136">
        <f>W38*4+W42*4+W40*9</f>
        <v>715.9</v>
      </c>
      <c r="X44" s="141" t="s">
        <v>46</v>
      </c>
      <c r="Y44" s="131"/>
      <c r="Z44" s="66"/>
      <c r="AA44" s="30"/>
      <c r="AD44" s="62">
        <f>AD43*4/AG43</f>
        <v>0.16344561016013251</v>
      </c>
      <c r="AE44" s="62">
        <f>AE43*9/AG43</f>
        <v>0.29817780231916069</v>
      </c>
      <c r="AF44" s="62">
        <f>AF43*4/AG43</f>
        <v>0.53837658752070683</v>
      </c>
    </row>
    <row r="45" spans="2:33" s="92" customFormat="1" ht="21.75" customHeight="1">
      <c r="B45" s="89"/>
      <c r="C45" s="31"/>
      <c r="D45" s="52"/>
      <c r="E45" s="90"/>
      <c r="F45" s="52"/>
      <c r="G45" s="52"/>
      <c r="H45" s="90"/>
      <c r="I45" s="52"/>
      <c r="J45" s="250"/>
      <c r="K45" s="250"/>
      <c r="L45" s="250"/>
      <c r="M45" s="250"/>
      <c r="N45" s="250"/>
      <c r="O45" s="250"/>
      <c r="P45" s="250"/>
      <c r="Q45" s="250"/>
      <c r="R45" s="250"/>
      <c r="S45" s="250"/>
      <c r="T45" s="250"/>
      <c r="U45" s="250"/>
      <c r="V45" s="250"/>
      <c r="W45" s="250"/>
      <c r="X45" s="250"/>
      <c r="Y45" s="250"/>
      <c r="Z45" s="250"/>
      <c r="AA45" s="91"/>
      <c r="AB45" s="77"/>
      <c r="AC45" s="71"/>
      <c r="AD45" s="77"/>
      <c r="AE45" s="77"/>
      <c r="AF45" s="77"/>
      <c r="AG45" s="77"/>
    </row>
    <row r="46" spans="2:33">
      <c r="B46" s="71"/>
      <c r="C46" s="92"/>
      <c r="D46" s="251"/>
      <c r="E46" s="251"/>
      <c r="F46" s="252"/>
      <c r="G46" s="252"/>
      <c r="H46" s="93"/>
      <c r="I46" s="31"/>
      <c r="J46" s="31"/>
      <c r="K46" s="93"/>
      <c r="L46" s="31"/>
      <c r="N46" s="93"/>
      <c r="O46" s="31"/>
      <c r="Q46" s="93"/>
      <c r="R46" s="31"/>
      <c r="T46" s="93"/>
      <c r="U46" s="31"/>
      <c r="V46" s="94"/>
      <c r="Z46" s="97"/>
    </row>
    <row r="47" spans="2:33">
      <c r="Z47" s="97"/>
    </row>
    <row r="48" spans="2:33">
      <c r="Z48" s="97"/>
    </row>
    <row r="49" spans="26:26">
      <c r="Z49" s="97"/>
    </row>
    <row r="50" spans="26:26">
      <c r="Z50" s="97"/>
    </row>
    <row r="51" spans="26:26">
      <c r="Z51" s="97"/>
    </row>
    <row r="52" spans="26:26">
      <c r="Z52" s="97"/>
    </row>
  </sheetData>
  <mergeCells count="19">
    <mergeCell ref="C37:C42"/>
    <mergeCell ref="V37:V44"/>
    <mergeCell ref="B41:B42"/>
    <mergeCell ref="J45:Z45"/>
    <mergeCell ref="D46:G46"/>
    <mergeCell ref="B33:B34"/>
    <mergeCell ref="B1:Z1"/>
    <mergeCell ref="B2:G2"/>
    <mergeCell ref="C5:C10"/>
    <mergeCell ref="V5:V12"/>
    <mergeCell ref="B9:B10"/>
    <mergeCell ref="C13:C18"/>
    <mergeCell ref="V13:V20"/>
    <mergeCell ref="B17:B18"/>
    <mergeCell ref="C21:C26"/>
    <mergeCell ref="V21:V28"/>
    <mergeCell ref="B25:B26"/>
    <mergeCell ref="C29:C34"/>
    <mergeCell ref="V29:V36"/>
  </mergeCells>
  <phoneticPr fontId="19" type="noConversion"/>
  <pageMargins left="1.1599999999999999" right="0.17" top="0.18" bottom="0.17" header="0.5" footer="0.23"/>
  <pageSetup paperSize="9" scale="4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G52"/>
  <sheetViews>
    <sheetView topLeftCell="A13" zoomScale="60" workbookViewId="0">
      <selection activeCell="P14" sqref="P14"/>
    </sheetView>
  </sheetViews>
  <sheetFormatPr defaultRowHeight="20.25"/>
  <cols>
    <col min="1" max="1" width="1.875" style="52" customWidth="1"/>
    <col min="2" max="2" width="4.875" style="89" customWidth="1"/>
    <col min="3" max="3" width="0" style="52" hidden="1" customWidth="1"/>
    <col min="4" max="4" width="18.625" style="52" customWidth="1"/>
    <col min="5" max="5" width="5.625" style="90" customWidth="1"/>
    <col min="6" max="6" width="11.25" style="52" customWidth="1"/>
    <col min="7" max="7" width="18.625" style="52" customWidth="1"/>
    <col min="8" max="8" width="5.625" style="90" customWidth="1"/>
    <col min="9" max="9" width="11.875" style="52" customWidth="1"/>
    <col min="10" max="10" width="18.625" style="52" customWidth="1"/>
    <col min="11" max="11" width="5.625" style="90" customWidth="1"/>
    <col min="12" max="12" width="11.75" style="52" customWidth="1"/>
    <col min="13" max="13" width="18.625" style="52" customWidth="1"/>
    <col min="14" max="14" width="5.625" style="90" customWidth="1"/>
    <col min="15" max="15" width="12.125" style="52" customWidth="1"/>
    <col min="16" max="16" width="18.625" style="52" customWidth="1"/>
    <col min="17" max="17" width="5.625" style="90" customWidth="1"/>
    <col min="18" max="18" width="11.75" style="52" customWidth="1"/>
    <col min="19" max="19" width="18.625" style="52" customWidth="1"/>
    <col min="20" max="20" width="5.625" style="90" customWidth="1"/>
    <col min="21" max="21" width="12.75" style="52" customWidth="1"/>
    <col min="22" max="22" width="5.25" style="98" customWidth="1"/>
    <col min="23" max="23" width="10.25" style="95" customWidth="1"/>
    <col min="24" max="24" width="6.625" style="96" customWidth="1"/>
    <col min="25" max="25" width="11.25" style="96" customWidth="1"/>
    <col min="26" max="26" width="6.625" style="99" customWidth="1"/>
    <col min="27" max="27" width="6.625" style="52" customWidth="1"/>
    <col min="28" max="28" width="6" style="31" hidden="1" customWidth="1"/>
    <col min="29" max="29" width="5.5" style="32" hidden="1" customWidth="1"/>
    <col min="30" max="30" width="7.75" style="31" hidden="1" customWidth="1"/>
    <col min="31" max="31" width="8" style="31" hidden="1" customWidth="1"/>
    <col min="32" max="32" width="7.875" style="31" hidden="1" customWidth="1"/>
    <col min="33" max="33" width="7.5" style="31" hidden="1" customWidth="1"/>
    <col min="34" max="16384" width="9" style="52"/>
  </cols>
  <sheetData>
    <row r="1" spans="2:33" s="19" customFormat="1" ht="38.25">
      <c r="B1" s="239" t="s">
        <v>321</v>
      </c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  <c r="Y1" s="239"/>
      <c r="Z1" s="239"/>
      <c r="AA1" s="18"/>
      <c r="AC1" s="20"/>
    </row>
    <row r="2" spans="2:33" s="19" customFormat="1" ht="18.95" customHeight="1">
      <c r="B2" s="240"/>
      <c r="C2" s="241"/>
      <c r="D2" s="241"/>
      <c r="E2" s="241"/>
      <c r="F2" s="241"/>
      <c r="G2" s="241"/>
      <c r="H2" s="21"/>
      <c r="I2" s="18"/>
      <c r="J2" s="18"/>
      <c r="K2" s="21"/>
      <c r="L2" s="18"/>
      <c r="M2" s="18"/>
      <c r="N2" s="21"/>
      <c r="O2" s="18"/>
      <c r="P2" s="18"/>
      <c r="Q2" s="21"/>
      <c r="R2" s="18"/>
      <c r="S2" s="18"/>
      <c r="T2" s="21"/>
      <c r="U2" s="18"/>
      <c r="V2" s="22"/>
      <c r="W2" s="23"/>
      <c r="X2" s="24"/>
      <c r="Y2" s="24"/>
      <c r="Z2" s="23"/>
      <c r="AA2" s="18"/>
      <c r="AC2" s="20"/>
    </row>
    <row r="3" spans="2:33" s="31" customFormat="1" ht="30" customHeight="1" thickBot="1">
      <c r="B3" s="112" t="s">
        <v>43</v>
      </c>
      <c r="C3" s="112"/>
      <c r="D3" s="113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19"/>
      <c r="T3" s="25"/>
      <c r="U3" s="25"/>
      <c r="V3" s="26"/>
      <c r="W3" s="27"/>
      <c r="X3" s="28"/>
      <c r="Y3" s="28"/>
      <c r="Z3" s="29"/>
      <c r="AA3" s="30"/>
      <c r="AC3" s="32"/>
    </row>
    <row r="4" spans="2:33" s="44" customFormat="1" ht="43.5">
      <c r="B4" s="33" t="s">
        <v>0</v>
      </c>
      <c r="C4" s="34" t="s">
        <v>1</v>
      </c>
      <c r="D4" s="35" t="s">
        <v>2</v>
      </c>
      <c r="E4" s="36" t="s">
        <v>41</v>
      </c>
      <c r="F4" s="35"/>
      <c r="G4" s="35" t="s">
        <v>3</v>
      </c>
      <c r="H4" s="36" t="s">
        <v>41</v>
      </c>
      <c r="I4" s="35"/>
      <c r="J4" s="35" t="s">
        <v>4</v>
      </c>
      <c r="K4" s="36" t="s">
        <v>41</v>
      </c>
      <c r="L4" s="35"/>
      <c r="M4" s="35" t="s">
        <v>4</v>
      </c>
      <c r="N4" s="36" t="s">
        <v>41</v>
      </c>
      <c r="O4" s="35"/>
      <c r="P4" s="35" t="s">
        <v>4</v>
      </c>
      <c r="Q4" s="36" t="s">
        <v>41</v>
      </c>
      <c r="R4" s="35"/>
      <c r="S4" s="37" t="s">
        <v>5</v>
      </c>
      <c r="T4" s="36" t="s">
        <v>41</v>
      </c>
      <c r="U4" s="35"/>
      <c r="V4" s="12" t="s">
        <v>6</v>
      </c>
      <c r="W4" s="132" t="s">
        <v>7</v>
      </c>
      <c r="X4" s="137"/>
      <c r="Y4" s="38" t="s">
        <v>14</v>
      </c>
      <c r="Z4" s="39" t="s">
        <v>15</v>
      </c>
      <c r="AA4" s="40"/>
      <c r="AB4" s="41"/>
      <c r="AC4" s="42"/>
      <c r="AD4" s="43"/>
      <c r="AE4" s="43"/>
      <c r="AF4" s="43"/>
      <c r="AG4" s="43"/>
    </row>
    <row r="5" spans="2:33" s="48" customFormat="1" ht="42" customHeight="1">
      <c r="B5" s="45">
        <v>9</v>
      </c>
      <c r="C5" s="238"/>
      <c r="D5" s="46" t="str">
        <f>'104年9月菜單'!A32</f>
        <v>中秋佳節!!放假一天</v>
      </c>
      <c r="E5" s="46" t="s">
        <v>16</v>
      </c>
      <c r="F5" s="13" t="s">
        <v>17</v>
      </c>
      <c r="G5" s="46">
        <f>'104年9月菜單'!A33</f>
        <v>0</v>
      </c>
      <c r="H5" s="46" t="s">
        <v>144</v>
      </c>
      <c r="I5" s="13" t="s">
        <v>17</v>
      </c>
      <c r="J5" s="46">
        <f>'104年9月菜單'!A34</f>
        <v>0</v>
      </c>
      <c r="K5" s="46" t="s">
        <v>19</v>
      </c>
      <c r="L5" s="13" t="s">
        <v>17</v>
      </c>
      <c r="M5" s="46">
        <f>'104年9月菜單'!A35</f>
        <v>0</v>
      </c>
      <c r="N5" s="46" t="s">
        <v>19</v>
      </c>
      <c r="O5" s="13" t="s">
        <v>17</v>
      </c>
      <c r="P5" s="46">
        <f>'104年9月菜單'!A36</f>
        <v>0</v>
      </c>
      <c r="Q5" s="46" t="s">
        <v>19</v>
      </c>
      <c r="R5" s="13" t="s">
        <v>17</v>
      </c>
      <c r="S5" s="46">
        <f>'104年9月菜單'!A37</f>
        <v>0</v>
      </c>
      <c r="T5" s="46"/>
      <c r="U5" s="13" t="s">
        <v>17</v>
      </c>
      <c r="V5" s="242"/>
      <c r="W5" s="133" t="s">
        <v>8</v>
      </c>
      <c r="X5" s="138"/>
      <c r="Y5" s="126" t="s">
        <v>20</v>
      </c>
      <c r="Z5" s="47"/>
      <c r="AA5" s="31"/>
      <c r="AB5" s="31"/>
      <c r="AC5" s="32"/>
      <c r="AD5" s="31" t="s">
        <v>21</v>
      </c>
      <c r="AE5" s="31" t="s">
        <v>22</v>
      </c>
      <c r="AF5" s="31" t="s">
        <v>23</v>
      </c>
      <c r="AG5" s="31" t="s">
        <v>24</v>
      </c>
    </row>
    <row r="6" spans="2:33" ht="27.95" customHeight="1">
      <c r="B6" s="49" t="s">
        <v>9</v>
      </c>
      <c r="C6" s="238"/>
      <c r="D6" s="14"/>
      <c r="E6" s="14"/>
      <c r="F6" s="14"/>
      <c r="G6" s="14"/>
      <c r="H6" s="15"/>
      <c r="I6" s="14"/>
      <c r="J6" s="14"/>
      <c r="K6" s="14"/>
      <c r="L6" s="14"/>
      <c r="M6" s="15"/>
      <c r="N6" s="14"/>
      <c r="O6" s="14"/>
      <c r="P6" s="14"/>
      <c r="Q6" s="14"/>
      <c r="R6" s="14"/>
      <c r="S6" s="15"/>
      <c r="T6" s="14"/>
      <c r="U6" s="14"/>
      <c r="V6" s="243"/>
      <c r="W6" s="134"/>
      <c r="X6" s="139" t="s">
        <v>45</v>
      </c>
      <c r="Y6" s="127" t="s">
        <v>25</v>
      </c>
      <c r="Z6" s="50"/>
      <c r="AA6" s="30"/>
      <c r="AB6" s="51" t="s">
        <v>26</v>
      </c>
      <c r="AC6" s="32">
        <v>6</v>
      </c>
      <c r="AD6" s="32">
        <f>AC6*2</f>
        <v>12</v>
      </c>
      <c r="AE6" s="32"/>
      <c r="AF6" s="32">
        <f>AC6*15</f>
        <v>90</v>
      </c>
      <c r="AG6" s="32">
        <f>AD6*4+AF6*4</f>
        <v>408</v>
      </c>
    </row>
    <row r="7" spans="2:33" ht="27.95" customHeight="1">
      <c r="B7" s="49">
        <v>28</v>
      </c>
      <c r="C7" s="238"/>
      <c r="D7" s="14"/>
      <c r="E7" s="14"/>
      <c r="F7" s="14"/>
      <c r="G7" s="14"/>
      <c r="H7" s="15"/>
      <c r="I7" s="14"/>
      <c r="J7" s="14"/>
      <c r="K7" s="14"/>
      <c r="L7" s="14"/>
      <c r="M7" s="15"/>
      <c r="N7" s="14"/>
      <c r="O7" s="14"/>
      <c r="P7" s="14"/>
      <c r="Q7" s="14"/>
      <c r="R7" s="14"/>
      <c r="S7" s="15"/>
      <c r="T7" s="14"/>
      <c r="U7" s="14"/>
      <c r="V7" s="243"/>
      <c r="W7" s="135" t="s">
        <v>10</v>
      </c>
      <c r="X7" s="140"/>
      <c r="Y7" s="128" t="s">
        <v>27</v>
      </c>
      <c r="Z7" s="50"/>
      <c r="AA7" s="31"/>
      <c r="AB7" s="53" t="s">
        <v>28</v>
      </c>
      <c r="AC7" s="32">
        <v>2</v>
      </c>
      <c r="AD7" s="54">
        <f>AC7*7</f>
        <v>14</v>
      </c>
      <c r="AE7" s="32">
        <f>AC7*5</f>
        <v>10</v>
      </c>
      <c r="AF7" s="32" t="s">
        <v>29</v>
      </c>
      <c r="AG7" s="55">
        <f>AD7*4+AE7*9</f>
        <v>146</v>
      </c>
    </row>
    <row r="8" spans="2:33" ht="27.95" customHeight="1">
      <c r="B8" s="49" t="s">
        <v>11</v>
      </c>
      <c r="C8" s="238"/>
      <c r="D8" s="15"/>
      <c r="E8" s="15"/>
      <c r="F8" s="15"/>
      <c r="G8" s="14"/>
      <c r="H8" s="56"/>
      <c r="I8" s="14"/>
      <c r="J8" s="14"/>
      <c r="K8" s="56"/>
      <c r="L8" s="14"/>
      <c r="M8" s="15"/>
      <c r="N8" s="56"/>
      <c r="O8" s="14"/>
      <c r="P8" s="14"/>
      <c r="Q8" s="56"/>
      <c r="R8" s="14"/>
      <c r="S8" s="15"/>
      <c r="T8" s="56"/>
      <c r="U8" s="14"/>
      <c r="V8" s="243"/>
      <c r="W8" s="134"/>
      <c r="X8" s="139" t="s">
        <v>45</v>
      </c>
      <c r="Y8" s="128" t="s">
        <v>30</v>
      </c>
      <c r="Z8" s="50"/>
      <c r="AA8" s="30"/>
      <c r="AB8" s="31" t="s">
        <v>31</v>
      </c>
      <c r="AC8" s="32">
        <v>1.8</v>
      </c>
      <c r="AD8" s="32">
        <f>AC8*1</f>
        <v>1.8</v>
      </c>
      <c r="AE8" s="32" t="s">
        <v>29</v>
      </c>
      <c r="AF8" s="32">
        <f>AC8*5</f>
        <v>9</v>
      </c>
      <c r="AG8" s="32">
        <f>AD8*4+AF8*4</f>
        <v>43.2</v>
      </c>
    </row>
    <row r="9" spans="2:33" ht="27.95" customHeight="1">
      <c r="B9" s="245" t="s">
        <v>37</v>
      </c>
      <c r="C9" s="238"/>
      <c r="D9" s="15"/>
      <c r="E9" s="15"/>
      <c r="F9" s="15"/>
      <c r="G9" s="14"/>
      <c r="H9" s="56"/>
      <c r="I9" s="14"/>
      <c r="J9" s="14"/>
      <c r="K9" s="56"/>
      <c r="L9" s="14"/>
      <c r="M9" s="15"/>
      <c r="N9" s="56"/>
      <c r="O9" s="14"/>
      <c r="P9" s="14"/>
      <c r="Q9" s="56"/>
      <c r="R9" s="14"/>
      <c r="S9" s="15"/>
      <c r="T9" s="56"/>
      <c r="U9" s="14"/>
      <c r="V9" s="243"/>
      <c r="W9" s="135" t="s">
        <v>12</v>
      </c>
      <c r="X9" s="140"/>
      <c r="Y9" s="128" t="s">
        <v>33</v>
      </c>
      <c r="Z9" s="50"/>
      <c r="AA9" s="31"/>
      <c r="AB9" s="31" t="s">
        <v>34</v>
      </c>
      <c r="AC9" s="32">
        <v>2.5</v>
      </c>
      <c r="AD9" s="32"/>
      <c r="AE9" s="32">
        <f>AC9*5</f>
        <v>12.5</v>
      </c>
      <c r="AF9" s="32" t="s">
        <v>29</v>
      </c>
      <c r="AG9" s="32">
        <f>AE9*9</f>
        <v>112.5</v>
      </c>
    </row>
    <row r="10" spans="2:33" ht="27.95" customHeight="1">
      <c r="B10" s="245"/>
      <c r="C10" s="238"/>
      <c r="D10" s="15"/>
      <c r="E10" s="15"/>
      <c r="F10" s="15"/>
      <c r="G10" s="14"/>
      <c r="H10" s="56"/>
      <c r="I10" s="14"/>
      <c r="J10" s="14"/>
      <c r="K10" s="56"/>
      <c r="L10" s="14"/>
      <c r="M10" s="15"/>
      <c r="N10" s="56"/>
      <c r="O10" s="14"/>
      <c r="P10" s="14"/>
      <c r="Q10" s="56"/>
      <c r="R10" s="14"/>
      <c r="S10" s="15"/>
      <c r="T10" s="56"/>
      <c r="U10" s="14"/>
      <c r="V10" s="243"/>
      <c r="W10" s="134"/>
      <c r="X10" s="139" t="s">
        <v>45</v>
      </c>
      <c r="Y10" s="129" t="s">
        <v>42</v>
      </c>
      <c r="Z10" s="57"/>
      <c r="AA10" s="30"/>
      <c r="AB10" s="31" t="s">
        <v>35</v>
      </c>
      <c r="AC10" s="32">
        <v>1</v>
      </c>
      <c r="AF10" s="31">
        <f>AC10*15</f>
        <v>15</v>
      </c>
    </row>
    <row r="11" spans="2:33" ht="27.95" customHeight="1">
      <c r="B11" s="58" t="s">
        <v>36</v>
      </c>
      <c r="C11" s="59"/>
      <c r="D11" s="15"/>
      <c r="E11" s="56"/>
      <c r="F11" s="15"/>
      <c r="G11" s="14"/>
      <c r="H11" s="56"/>
      <c r="I11" s="14"/>
      <c r="J11" s="14"/>
      <c r="K11" s="56"/>
      <c r="L11" s="14"/>
      <c r="M11" s="14"/>
      <c r="N11" s="56"/>
      <c r="O11" s="14"/>
      <c r="P11" s="14"/>
      <c r="Q11" s="56"/>
      <c r="R11" s="14"/>
      <c r="S11" s="14"/>
      <c r="T11" s="56"/>
      <c r="U11" s="14"/>
      <c r="V11" s="243"/>
      <c r="W11" s="135" t="s">
        <v>13</v>
      </c>
      <c r="X11" s="140"/>
      <c r="Y11" s="130"/>
      <c r="Z11" s="50"/>
      <c r="AA11" s="31"/>
      <c r="AD11" s="31">
        <f>SUM(AD6:AD10)</f>
        <v>27.8</v>
      </c>
      <c r="AE11" s="31">
        <f>SUM(AE6:AE10)</f>
        <v>22.5</v>
      </c>
      <c r="AF11" s="31">
        <f>SUM(AF6:AF10)</f>
        <v>114</v>
      </c>
      <c r="AG11" s="31">
        <f>AD11*4+AE11*9+AF11*4</f>
        <v>769.7</v>
      </c>
    </row>
    <row r="12" spans="2:33" ht="27.95" customHeight="1">
      <c r="B12" s="63"/>
      <c r="C12" s="64"/>
      <c r="D12" s="65"/>
      <c r="E12" s="65"/>
      <c r="F12" s="16"/>
      <c r="G12" s="16"/>
      <c r="H12" s="65"/>
      <c r="I12" s="16"/>
      <c r="J12" s="16"/>
      <c r="K12" s="65"/>
      <c r="L12" s="16"/>
      <c r="M12" s="16"/>
      <c r="N12" s="65"/>
      <c r="O12" s="16"/>
      <c r="P12" s="16"/>
      <c r="Q12" s="65"/>
      <c r="R12" s="16"/>
      <c r="S12" s="16"/>
      <c r="T12" s="65"/>
      <c r="U12" s="16"/>
      <c r="V12" s="244"/>
      <c r="W12" s="136">
        <f>W6*4+W10*4+W8*9</f>
        <v>0</v>
      </c>
      <c r="X12" s="141" t="s">
        <v>46</v>
      </c>
      <c r="Y12" s="131"/>
      <c r="Z12" s="66"/>
      <c r="AA12" s="30"/>
      <c r="AD12" s="62">
        <f>AD11*4/AG11</f>
        <v>0.14447187215798363</v>
      </c>
      <c r="AE12" s="62">
        <f>AE11*9/AG11</f>
        <v>0.26308951539560865</v>
      </c>
      <c r="AF12" s="62">
        <f>AF11*4/AG11</f>
        <v>0.59243861244640761</v>
      </c>
    </row>
    <row r="13" spans="2:33" s="48" customFormat="1" ht="42" customHeight="1">
      <c r="B13" s="45">
        <v>9</v>
      </c>
      <c r="C13" s="238"/>
      <c r="D13" s="46" t="str">
        <f>'104年9月菜單'!B32</f>
        <v>五穀米飯</v>
      </c>
      <c r="E13" s="46" t="s">
        <v>16</v>
      </c>
      <c r="F13" s="13" t="s">
        <v>17</v>
      </c>
      <c r="G13" s="46" t="str">
        <f>'104年9月菜單'!B33</f>
        <v>鐵板豬排</v>
      </c>
      <c r="H13" s="46" t="s">
        <v>176</v>
      </c>
      <c r="I13" s="13" t="s">
        <v>17</v>
      </c>
      <c r="J13" s="46" t="str">
        <f>'104年9月菜單'!B34</f>
        <v>冬瓜燒雞</v>
      </c>
      <c r="K13" s="46" t="s">
        <v>166</v>
      </c>
      <c r="L13" s="13" t="s">
        <v>17</v>
      </c>
      <c r="M13" s="46" t="str">
        <f>'104年9月菜單'!B35</f>
        <v>西芹海味</v>
      </c>
      <c r="N13" s="46" t="s">
        <v>166</v>
      </c>
      <c r="O13" s="13" t="s">
        <v>17</v>
      </c>
      <c r="P13" s="46" t="str">
        <f>'104年9月菜單'!B36</f>
        <v>油菜</v>
      </c>
      <c r="Q13" s="46" t="s">
        <v>19</v>
      </c>
      <c r="R13" s="13" t="s">
        <v>17</v>
      </c>
      <c r="S13" s="46" t="str">
        <f>'104年9月菜單'!B37</f>
        <v>豬血湯</v>
      </c>
      <c r="T13" s="46" t="s">
        <v>170</v>
      </c>
      <c r="U13" s="13" t="s">
        <v>17</v>
      </c>
      <c r="V13" s="246"/>
      <c r="W13" s="133" t="s">
        <v>8</v>
      </c>
      <c r="X13" s="138"/>
      <c r="Y13" s="126" t="s">
        <v>20</v>
      </c>
      <c r="Z13" s="47">
        <v>5.6</v>
      </c>
      <c r="AA13" s="31"/>
      <c r="AB13" s="31"/>
      <c r="AC13" s="32"/>
      <c r="AD13" s="31" t="s">
        <v>21</v>
      </c>
      <c r="AE13" s="31" t="s">
        <v>22</v>
      </c>
      <c r="AF13" s="31" t="s">
        <v>23</v>
      </c>
      <c r="AG13" s="31" t="s">
        <v>24</v>
      </c>
    </row>
    <row r="14" spans="2:33" ht="27.95" customHeight="1">
      <c r="B14" s="49" t="s">
        <v>9</v>
      </c>
      <c r="C14" s="238"/>
      <c r="D14" s="14" t="s">
        <v>126</v>
      </c>
      <c r="E14" s="14"/>
      <c r="F14" s="14">
        <v>20</v>
      </c>
      <c r="G14" s="14" t="s">
        <v>177</v>
      </c>
      <c r="H14" s="15"/>
      <c r="I14" s="14">
        <v>80</v>
      </c>
      <c r="J14" s="15" t="s">
        <v>194</v>
      </c>
      <c r="K14" s="14"/>
      <c r="L14" s="15">
        <v>30</v>
      </c>
      <c r="M14" s="15" t="s">
        <v>193</v>
      </c>
      <c r="N14" s="14"/>
      <c r="O14" s="14">
        <v>10</v>
      </c>
      <c r="P14" s="14" t="s">
        <v>335</v>
      </c>
      <c r="Q14" s="14"/>
      <c r="R14" s="14">
        <v>80</v>
      </c>
      <c r="S14" s="15" t="s">
        <v>171</v>
      </c>
      <c r="T14" s="14"/>
      <c r="U14" s="14">
        <v>30</v>
      </c>
      <c r="V14" s="247"/>
      <c r="W14" s="134">
        <v>104.2</v>
      </c>
      <c r="X14" s="139" t="s">
        <v>45</v>
      </c>
      <c r="Y14" s="127" t="s">
        <v>25</v>
      </c>
      <c r="Z14" s="50">
        <v>3</v>
      </c>
      <c r="AA14" s="30"/>
      <c r="AB14" s="51" t="s">
        <v>26</v>
      </c>
      <c r="AC14" s="32">
        <v>6.2</v>
      </c>
      <c r="AD14" s="32">
        <f>AC14*2</f>
        <v>12.4</v>
      </c>
      <c r="AE14" s="32"/>
      <c r="AF14" s="32">
        <f>AC14*15</f>
        <v>93</v>
      </c>
      <c r="AG14" s="32">
        <f>AD14*4+AF14*4</f>
        <v>421.6</v>
      </c>
    </row>
    <row r="15" spans="2:33" ht="27.95" customHeight="1">
      <c r="B15" s="49">
        <v>29</v>
      </c>
      <c r="C15" s="238"/>
      <c r="D15" s="14" t="s">
        <v>159</v>
      </c>
      <c r="E15" s="14"/>
      <c r="F15" s="14">
        <v>85</v>
      </c>
      <c r="G15" s="14" t="s">
        <v>216</v>
      </c>
      <c r="H15" s="15"/>
      <c r="I15" s="14">
        <v>1</v>
      </c>
      <c r="J15" s="15" t="s">
        <v>228</v>
      </c>
      <c r="K15" s="14"/>
      <c r="L15" s="15">
        <v>30</v>
      </c>
      <c r="M15" s="15" t="s">
        <v>218</v>
      </c>
      <c r="N15" s="14"/>
      <c r="O15" s="14">
        <v>30</v>
      </c>
      <c r="P15" s="14"/>
      <c r="Q15" s="14"/>
      <c r="R15" s="14"/>
      <c r="S15" s="15" t="s">
        <v>172</v>
      </c>
      <c r="T15" s="14"/>
      <c r="U15" s="14">
        <v>1</v>
      </c>
      <c r="V15" s="247"/>
      <c r="W15" s="135" t="s">
        <v>10</v>
      </c>
      <c r="X15" s="140"/>
      <c r="Y15" s="128" t="s">
        <v>27</v>
      </c>
      <c r="Z15" s="50">
        <v>2.2000000000000002</v>
      </c>
      <c r="AA15" s="31"/>
      <c r="AB15" s="53" t="s">
        <v>28</v>
      </c>
      <c r="AC15" s="32">
        <v>2</v>
      </c>
      <c r="AD15" s="54">
        <f>AC15*7</f>
        <v>14</v>
      </c>
      <c r="AE15" s="32">
        <f>AC15*5</f>
        <v>10</v>
      </c>
      <c r="AF15" s="32" t="s">
        <v>29</v>
      </c>
      <c r="AG15" s="55">
        <f>AD15*4+AE15*9</f>
        <v>146</v>
      </c>
    </row>
    <row r="16" spans="2:33" ht="27.95" customHeight="1">
      <c r="B16" s="49" t="s">
        <v>11</v>
      </c>
      <c r="C16" s="238"/>
      <c r="D16" s="56"/>
      <c r="E16" s="56"/>
      <c r="F16" s="14"/>
      <c r="G16" s="14"/>
      <c r="H16" s="56"/>
      <c r="I16" s="14"/>
      <c r="J16" s="15" t="s">
        <v>291</v>
      </c>
      <c r="K16" s="56"/>
      <c r="L16" s="15">
        <v>10</v>
      </c>
      <c r="M16" s="15" t="s">
        <v>125</v>
      </c>
      <c r="N16" s="56"/>
      <c r="O16" s="14">
        <v>5</v>
      </c>
      <c r="P16" s="14"/>
      <c r="Q16" s="56"/>
      <c r="R16" s="14"/>
      <c r="S16" s="15"/>
      <c r="T16" s="56"/>
      <c r="U16" s="14"/>
      <c r="V16" s="247"/>
      <c r="W16" s="134">
        <v>23.7</v>
      </c>
      <c r="X16" s="139" t="s">
        <v>45</v>
      </c>
      <c r="Y16" s="128" t="s">
        <v>30</v>
      </c>
      <c r="Z16" s="50">
        <v>2</v>
      </c>
      <c r="AA16" s="30"/>
      <c r="AB16" s="31" t="s">
        <v>31</v>
      </c>
      <c r="AC16" s="32">
        <v>1.6</v>
      </c>
      <c r="AD16" s="32">
        <f>AC16*1</f>
        <v>1.6</v>
      </c>
      <c r="AE16" s="32" t="s">
        <v>29</v>
      </c>
      <c r="AF16" s="32">
        <f>AC16*5</f>
        <v>8</v>
      </c>
      <c r="AG16" s="32">
        <f>AD16*4+AF16*4</f>
        <v>38.4</v>
      </c>
    </row>
    <row r="17" spans="2:33" ht="27.95" customHeight="1">
      <c r="B17" s="245" t="s">
        <v>38</v>
      </c>
      <c r="C17" s="238"/>
      <c r="D17" s="56"/>
      <c r="E17" s="56"/>
      <c r="F17" s="14"/>
      <c r="G17" s="14"/>
      <c r="H17" s="56"/>
      <c r="I17" s="14"/>
      <c r="J17" s="15"/>
      <c r="K17" s="56"/>
      <c r="L17" s="15"/>
      <c r="M17" s="15"/>
      <c r="N17" s="56"/>
      <c r="O17" s="14"/>
      <c r="P17" s="14"/>
      <c r="Q17" s="56"/>
      <c r="R17" s="14"/>
      <c r="S17" s="15"/>
      <c r="T17" s="56"/>
      <c r="U17" s="14"/>
      <c r="V17" s="247"/>
      <c r="W17" s="135" t="s">
        <v>12</v>
      </c>
      <c r="X17" s="140"/>
      <c r="Y17" s="128" t="s">
        <v>33</v>
      </c>
      <c r="Z17" s="50"/>
      <c r="AA17" s="31"/>
      <c r="AB17" s="31" t="s">
        <v>34</v>
      </c>
      <c r="AC17" s="32">
        <v>2.5</v>
      </c>
      <c r="AD17" s="32"/>
      <c r="AE17" s="32">
        <f>AC17*5</f>
        <v>12.5</v>
      </c>
      <c r="AF17" s="32" t="s">
        <v>29</v>
      </c>
      <c r="AG17" s="32">
        <f>AE17*9</f>
        <v>112.5</v>
      </c>
    </row>
    <row r="18" spans="2:33" ht="27.95" customHeight="1">
      <c r="B18" s="245"/>
      <c r="C18" s="238"/>
      <c r="D18" s="56"/>
      <c r="E18" s="56"/>
      <c r="F18" s="14"/>
      <c r="G18" s="14"/>
      <c r="H18" s="56"/>
      <c r="I18" s="14"/>
      <c r="J18" s="14"/>
      <c r="K18" s="56"/>
      <c r="L18" s="14"/>
      <c r="M18" s="15"/>
      <c r="N18" s="56"/>
      <c r="O18" s="14"/>
      <c r="P18" s="14"/>
      <c r="Q18" s="56"/>
      <c r="R18" s="14"/>
      <c r="S18" s="15"/>
      <c r="T18" s="56"/>
      <c r="U18" s="14"/>
      <c r="V18" s="247"/>
      <c r="W18" s="134">
        <v>25.9</v>
      </c>
      <c r="X18" s="139" t="s">
        <v>45</v>
      </c>
      <c r="Y18" s="129" t="s">
        <v>42</v>
      </c>
      <c r="Z18" s="57"/>
      <c r="AA18" s="30"/>
      <c r="AB18" s="31" t="s">
        <v>35</v>
      </c>
      <c r="AC18" s="32">
        <v>1</v>
      </c>
      <c r="AF18" s="31">
        <f>AC18*15</f>
        <v>15</v>
      </c>
    </row>
    <row r="19" spans="2:33" ht="27.95" customHeight="1">
      <c r="B19" s="58" t="s">
        <v>36</v>
      </c>
      <c r="C19" s="59"/>
      <c r="D19" s="56"/>
      <c r="E19" s="56"/>
      <c r="F19" s="14"/>
      <c r="G19" s="14"/>
      <c r="H19" s="56"/>
      <c r="I19" s="14"/>
      <c r="J19" s="14"/>
      <c r="K19" s="56"/>
      <c r="L19" s="14"/>
      <c r="M19" s="14"/>
      <c r="N19" s="56"/>
      <c r="O19" s="14"/>
      <c r="P19" s="14"/>
      <c r="Q19" s="56"/>
      <c r="R19" s="14"/>
      <c r="S19" s="14"/>
      <c r="T19" s="56"/>
      <c r="U19" s="14"/>
      <c r="V19" s="247"/>
      <c r="W19" s="135" t="s">
        <v>13</v>
      </c>
      <c r="X19" s="140"/>
      <c r="Y19" s="130"/>
      <c r="Z19" s="50"/>
      <c r="AA19" s="31"/>
      <c r="AD19" s="31">
        <f>SUM(AD14:AD18)</f>
        <v>28</v>
      </c>
      <c r="AE19" s="31">
        <f>SUM(AE14:AE18)</f>
        <v>22.5</v>
      </c>
      <c r="AF19" s="31">
        <f>SUM(AF14:AF18)</f>
        <v>116</v>
      </c>
      <c r="AG19" s="31">
        <f>AD19*4+AE19*9+AF19*4</f>
        <v>778.5</v>
      </c>
    </row>
    <row r="20" spans="2:33" ht="27.95" customHeight="1">
      <c r="B20" s="60"/>
      <c r="C20" s="61"/>
      <c r="D20" s="56"/>
      <c r="E20" s="56"/>
      <c r="F20" s="14"/>
      <c r="G20" s="14"/>
      <c r="H20" s="56"/>
      <c r="I20" s="14"/>
      <c r="J20" s="14"/>
      <c r="K20" s="56"/>
      <c r="L20" s="14"/>
      <c r="M20" s="14"/>
      <c r="N20" s="56"/>
      <c r="O20" s="14"/>
      <c r="P20" s="14"/>
      <c r="Q20" s="56"/>
      <c r="R20" s="14"/>
      <c r="S20" s="14"/>
      <c r="T20" s="56"/>
      <c r="U20" s="14"/>
      <c r="V20" s="248"/>
      <c r="W20" s="136">
        <f>W14*4+W18*4+W16*9</f>
        <v>733.69999999999993</v>
      </c>
      <c r="X20" s="141" t="s">
        <v>46</v>
      </c>
      <c r="Y20" s="131"/>
      <c r="Z20" s="66"/>
      <c r="AA20" s="30"/>
      <c r="AD20" s="62">
        <f>AD19*4/AG19</f>
        <v>0.14386640976236351</v>
      </c>
      <c r="AE20" s="62">
        <f>AE19*9/AG19</f>
        <v>0.26011560693641617</v>
      </c>
      <c r="AF20" s="62">
        <f>AF19*4/AG19</f>
        <v>0.59601798330122024</v>
      </c>
    </row>
    <row r="21" spans="2:33" s="48" customFormat="1" ht="42" customHeight="1">
      <c r="B21" s="67">
        <v>9</v>
      </c>
      <c r="C21" s="238"/>
      <c r="D21" s="46" t="str">
        <f>'104年9月菜單'!C32</f>
        <v>香Q米飯</v>
      </c>
      <c r="E21" s="46" t="s">
        <v>170</v>
      </c>
      <c r="F21" s="13" t="s">
        <v>17</v>
      </c>
      <c r="G21" s="46" t="str">
        <f>'104年9月菜單'!C33</f>
        <v>三杯雞</v>
      </c>
      <c r="H21" s="46" t="s">
        <v>19</v>
      </c>
      <c r="I21" s="13" t="s">
        <v>17</v>
      </c>
      <c r="J21" s="46" t="str">
        <f>'104年9月菜單'!C34</f>
        <v>柳葉魚</v>
      </c>
      <c r="K21" s="46" t="s">
        <v>207</v>
      </c>
      <c r="L21" s="13" t="s">
        <v>17</v>
      </c>
      <c r="M21" s="46" t="str">
        <f>'104年9月菜單'!C35</f>
        <v>什錦滷味</v>
      </c>
      <c r="N21" s="46" t="s">
        <v>19</v>
      </c>
      <c r="O21" s="13" t="s">
        <v>17</v>
      </c>
      <c r="P21" s="46" t="str">
        <f>'104年9月菜單'!C36</f>
        <v>青江菜</v>
      </c>
      <c r="Q21" s="46" t="s">
        <v>19</v>
      </c>
      <c r="R21" s="13" t="s">
        <v>17</v>
      </c>
      <c r="S21" s="46" t="str">
        <f>'104年9月菜單'!C37</f>
        <v>榨菜肉絲湯</v>
      </c>
      <c r="T21" s="46" t="s">
        <v>18</v>
      </c>
      <c r="U21" s="13" t="s">
        <v>17</v>
      </c>
      <c r="V21" s="246"/>
      <c r="W21" s="133" t="s">
        <v>8</v>
      </c>
      <c r="X21" s="138"/>
      <c r="Y21" s="126" t="s">
        <v>20</v>
      </c>
      <c r="Z21" s="47">
        <v>4.8</v>
      </c>
      <c r="AA21" s="31"/>
      <c r="AB21" s="31"/>
      <c r="AC21" s="32"/>
      <c r="AD21" s="31" t="s">
        <v>21</v>
      </c>
      <c r="AE21" s="31" t="s">
        <v>22</v>
      </c>
      <c r="AF21" s="31" t="s">
        <v>23</v>
      </c>
      <c r="AG21" s="31" t="s">
        <v>24</v>
      </c>
    </row>
    <row r="22" spans="2:33" s="72" customFormat="1" ht="27.75" customHeight="1">
      <c r="B22" s="68" t="s">
        <v>9</v>
      </c>
      <c r="C22" s="238"/>
      <c r="D22" s="14" t="s">
        <v>276</v>
      </c>
      <c r="E22" s="15"/>
      <c r="F22" s="14">
        <v>85</v>
      </c>
      <c r="G22" s="14" t="s">
        <v>219</v>
      </c>
      <c r="H22" s="14"/>
      <c r="I22" s="14">
        <v>90</v>
      </c>
      <c r="J22" s="14" t="s">
        <v>225</v>
      </c>
      <c r="K22" s="15"/>
      <c r="L22" s="14" t="s">
        <v>283</v>
      </c>
      <c r="M22" s="14" t="s">
        <v>137</v>
      </c>
      <c r="N22" s="14"/>
      <c r="O22" s="14">
        <v>30</v>
      </c>
      <c r="P22" s="14" t="s">
        <v>315</v>
      </c>
      <c r="Q22" s="14"/>
      <c r="R22" s="14">
        <v>80</v>
      </c>
      <c r="S22" s="14" t="s">
        <v>221</v>
      </c>
      <c r="T22" s="14"/>
      <c r="U22" s="14">
        <v>20</v>
      </c>
      <c r="V22" s="247"/>
      <c r="W22" s="134">
        <v>96.9</v>
      </c>
      <c r="X22" s="139" t="s">
        <v>45</v>
      </c>
      <c r="Y22" s="127" t="s">
        <v>25</v>
      </c>
      <c r="Z22" s="50">
        <v>3</v>
      </c>
      <c r="AA22" s="69"/>
      <c r="AB22" s="70" t="s">
        <v>26</v>
      </c>
      <c r="AC22" s="71">
        <v>6.2</v>
      </c>
      <c r="AD22" s="71">
        <f>AC22*2</f>
        <v>12.4</v>
      </c>
      <c r="AE22" s="71"/>
      <c r="AF22" s="71">
        <f>AC22*15</f>
        <v>93</v>
      </c>
      <c r="AG22" s="71">
        <f>AD22*4+AF22*4</f>
        <v>421.6</v>
      </c>
    </row>
    <row r="23" spans="2:33" s="72" customFormat="1" ht="27.95" customHeight="1">
      <c r="B23" s="68">
        <v>30</v>
      </c>
      <c r="C23" s="238"/>
      <c r="D23" s="14"/>
      <c r="E23" s="15"/>
      <c r="F23" s="14"/>
      <c r="G23" s="14" t="s">
        <v>220</v>
      </c>
      <c r="H23" s="14"/>
      <c r="I23" s="14">
        <v>1</v>
      </c>
      <c r="J23" s="14"/>
      <c r="K23" s="14"/>
      <c r="L23" s="14"/>
      <c r="M23" s="14" t="s">
        <v>287</v>
      </c>
      <c r="N23" s="14"/>
      <c r="O23" s="14">
        <v>20</v>
      </c>
      <c r="P23" s="14"/>
      <c r="Q23" s="14"/>
      <c r="R23" s="14"/>
      <c r="S23" s="14" t="s">
        <v>139</v>
      </c>
      <c r="T23" s="14"/>
      <c r="U23" s="14">
        <v>15</v>
      </c>
      <c r="V23" s="247"/>
      <c r="W23" s="135" t="s">
        <v>10</v>
      </c>
      <c r="X23" s="140"/>
      <c r="Y23" s="128" t="s">
        <v>27</v>
      </c>
      <c r="Z23" s="50">
        <v>2</v>
      </c>
      <c r="AA23" s="73"/>
      <c r="AB23" s="74" t="s">
        <v>28</v>
      </c>
      <c r="AC23" s="71">
        <v>2.2000000000000002</v>
      </c>
      <c r="AD23" s="75">
        <f>AC23*7</f>
        <v>15.400000000000002</v>
      </c>
      <c r="AE23" s="71">
        <f>AC23*5</f>
        <v>11</v>
      </c>
      <c r="AF23" s="71" t="s">
        <v>29</v>
      </c>
      <c r="AG23" s="76">
        <f>AD23*4+AE23*9</f>
        <v>160.60000000000002</v>
      </c>
    </row>
    <row r="24" spans="2:33" s="72" customFormat="1" ht="27.95" customHeight="1">
      <c r="B24" s="68" t="s">
        <v>11</v>
      </c>
      <c r="C24" s="238"/>
      <c r="D24" s="14"/>
      <c r="E24" s="15"/>
      <c r="F24" s="14"/>
      <c r="G24" s="14" t="s">
        <v>217</v>
      </c>
      <c r="H24" s="56"/>
      <c r="I24" s="14">
        <v>1</v>
      </c>
      <c r="J24" s="14"/>
      <c r="K24" s="56"/>
      <c r="L24" s="14"/>
      <c r="M24" s="14" t="s">
        <v>288</v>
      </c>
      <c r="N24" s="56"/>
      <c r="O24" s="14" t="s">
        <v>279</v>
      </c>
      <c r="P24" s="14"/>
      <c r="Q24" s="56"/>
      <c r="R24" s="14"/>
      <c r="S24" s="15" t="s">
        <v>118</v>
      </c>
      <c r="T24" s="56"/>
      <c r="U24" s="14">
        <v>5</v>
      </c>
      <c r="V24" s="247"/>
      <c r="W24" s="134">
        <v>23</v>
      </c>
      <c r="X24" s="139" t="s">
        <v>45</v>
      </c>
      <c r="Y24" s="128" t="s">
        <v>30</v>
      </c>
      <c r="Z24" s="50">
        <v>2.5</v>
      </c>
      <c r="AA24" s="69"/>
      <c r="AB24" s="77" t="s">
        <v>31</v>
      </c>
      <c r="AC24" s="71">
        <v>1.6</v>
      </c>
      <c r="AD24" s="71">
        <f>AC24*1</f>
        <v>1.6</v>
      </c>
      <c r="AE24" s="71" t="s">
        <v>29</v>
      </c>
      <c r="AF24" s="71">
        <f>AC24*5</f>
        <v>8</v>
      </c>
      <c r="AG24" s="71">
        <f>AD24*4+AF24*4</f>
        <v>38.4</v>
      </c>
    </row>
    <row r="25" spans="2:33" s="72" customFormat="1" ht="27.95" customHeight="1">
      <c r="B25" s="249" t="s">
        <v>39</v>
      </c>
      <c r="C25" s="238"/>
      <c r="D25" s="15"/>
      <c r="E25" s="15"/>
      <c r="F25" s="15"/>
      <c r="G25" s="14" t="s">
        <v>125</v>
      </c>
      <c r="H25" s="56"/>
      <c r="I25" s="14">
        <v>5</v>
      </c>
      <c r="J25" s="14"/>
      <c r="K25" s="56"/>
      <c r="L25" s="14"/>
      <c r="M25" s="14" t="s">
        <v>281</v>
      </c>
      <c r="N25" s="56"/>
      <c r="O25" s="14">
        <v>5</v>
      </c>
      <c r="P25" s="14"/>
      <c r="Q25" s="56"/>
      <c r="R25" s="14"/>
      <c r="S25" s="14" t="s">
        <v>142</v>
      </c>
      <c r="T25" s="56"/>
      <c r="U25" s="14">
        <v>1</v>
      </c>
      <c r="V25" s="247"/>
      <c r="W25" s="135" t="s">
        <v>12</v>
      </c>
      <c r="X25" s="140"/>
      <c r="Y25" s="128" t="s">
        <v>33</v>
      </c>
      <c r="Z25" s="50"/>
      <c r="AA25" s="73"/>
      <c r="AB25" s="77" t="s">
        <v>34</v>
      </c>
      <c r="AC25" s="71">
        <v>2.5</v>
      </c>
      <c r="AD25" s="71"/>
      <c r="AE25" s="71">
        <f>AC25*5</f>
        <v>12.5</v>
      </c>
      <c r="AF25" s="71" t="s">
        <v>29</v>
      </c>
      <c r="AG25" s="71">
        <f>AE25*9</f>
        <v>112.5</v>
      </c>
    </row>
    <row r="26" spans="2:33" s="72" customFormat="1" ht="27.95" customHeight="1">
      <c r="B26" s="249"/>
      <c r="C26" s="238"/>
      <c r="D26" s="15"/>
      <c r="E26" s="15"/>
      <c r="F26" s="15"/>
      <c r="G26" s="78"/>
      <c r="H26" s="56"/>
      <c r="I26" s="14"/>
      <c r="J26" s="14"/>
      <c r="K26" s="56"/>
      <c r="L26" s="14"/>
      <c r="M26" s="14"/>
      <c r="N26" s="56"/>
      <c r="O26" s="14"/>
      <c r="P26" s="14"/>
      <c r="Q26" s="56"/>
      <c r="R26" s="14"/>
      <c r="S26" s="14"/>
      <c r="T26" s="56"/>
      <c r="U26" s="14"/>
      <c r="V26" s="247"/>
      <c r="W26" s="134">
        <v>29.3</v>
      </c>
      <c r="X26" s="139" t="s">
        <v>45</v>
      </c>
      <c r="Y26" s="129" t="s">
        <v>42</v>
      </c>
      <c r="Z26" s="57"/>
      <c r="AA26" s="69"/>
      <c r="AB26" s="77" t="s">
        <v>35</v>
      </c>
      <c r="AC26" s="71"/>
      <c r="AD26" s="77"/>
      <c r="AE26" s="77"/>
      <c r="AF26" s="77">
        <f>AC26*15</f>
        <v>0</v>
      </c>
      <c r="AG26" s="77"/>
    </row>
    <row r="27" spans="2:33" s="72" customFormat="1" ht="27.95" customHeight="1">
      <c r="B27" s="79" t="s">
        <v>36</v>
      </c>
      <c r="C27" s="80"/>
      <c r="D27" s="15"/>
      <c r="E27" s="56"/>
      <c r="F27" s="15"/>
      <c r="G27" s="14"/>
      <c r="H27" s="56"/>
      <c r="I27" s="14"/>
      <c r="J27" s="14"/>
      <c r="K27" s="56"/>
      <c r="L27" s="14"/>
      <c r="M27" s="14"/>
      <c r="N27" s="56"/>
      <c r="O27" s="14"/>
      <c r="P27" s="14"/>
      <c r="Q27" s="56"/>
      <c r="R27" s="14"/>
      <c r="S27" s="14"/>
      <c r="T27" s="56"/>
      <c r="U27" s="14"/>
      <c r="V27" s="247"/>
      <c r="W27" s="135" t="s">
        <v>13</v>
      </c>
      <c r="X27" s="140"/>
      <c r="Y27" s="130"/>
      <c r="Z27" s="50"/>
      <c r="AA27" s="73"/>
      <c r="AB27" s="77"/>
      <c r="AC27" s="71"/>
      <c r="AD27" s="77">
        <f>SUM(AD22:AD26)</f>
        <v>29.400000000000006</v>
      </c>
      <c r="AE27" s="77">
        <f>SUM(AE22:AE26)</f>
        <v>23.5</v>
      </c>
      <c r="AF27" s="77">
        <f>SUM(AF22:AF26)</f>
        <v>101</v>
      </c>
      <c r="AG27" s="77">
        <f>AD27*4+AE27*9+AF27*4</f>
        <v>733.1</v>
      </c>
    </row>
    <row r="28" spans="2:33" s="72" customFormat="1" ht="27.95" customHeight="1" thickBot="1">
      <c r="B28" s="81"/>
      <c r="C28" s="82"/>
      <c r="D28" s="56"/>
      <c r="E28" s="56"/>
      <c r="F28" s="14"/>
      <c r="G28" s="14"/>
      <c r="H28" s="56"/>
      <c r="I28" s="14"/>
      <c r="J28" s="14"/>
      <c r="K28" s="56"/>
      <c r="L28" s="14"/>
      <c r="M28" s="14"/>
      <c r="N28" s="56"/>
      <c r="O28" s="14"/>
      <c r="P28" s="14"/>
      <c r="Q28" s="56"/>
      <c r="R28" s="14"/>
      <c r="S28" s="14"/>
      <c r="T28" s="56"/>
      <c r="U28" s="14"/>
      <c r="V28" s="248"/>
      <c r="W28" s="136">
        <f>W22*4+W26*4+W24*9</f>
        <v>711.8</v>
      </c>
      <c r="X28" s="141" t="s">
        <v>46</v>
      </c>
      <c r="Y28" s="131"/>
      <c r="Z28" s="66"/>
      <c r="AA28" s="69"/>
      <c r="AB28" s="73"/>
      <c r="AC28" s="83"/>
      <c r="AD28" s="84">
        <f>AD27*4/AG27</f>
        <v>0.16041467739735374</v>
      </c>
      <c r="AE28" s="84">
        <f>AE27*9/AG27</f>
        <v>0.28850088664575091</v>
      </c>
      <c r="AF28" s="84">
        <f>AF27*4/AG27</f>
        <v>0.55108443595689538</v>
      </c>
      <c r="AG28" s="73"/>
    </row>
    <row r="29" spans="2:33" s="48" customFormat="1" ht="42" customHeight="1">
      <c r="B29" s="67"/>
      <c r="C29" s="253"/>
      <c r="D29" s="188"/>
      <c r="E29" s="188"/>
      <c r="F29" s="189"/>
      <c r="G29" s="188"/>
      <c r="H29" s="188"/>
      <c r="I29" s="189"/>
      <c r="J29" s="188"/>
      <c r="K29" s="188"/>
      <c r="L29" s="189"/>
      <c r="M29" s="188"/>
      <c r="N29" s="188"/>
      <c r="O29" s="189"/>
      <c r="P29" s="188"/>
      <c r="Q29" s="188"/>
      <c r="R29" s="189"/>
      <c r="S29" s="188"/>
      <c r="T29" s="188"/>
      <c r="U29" s="189"/>
      <c r="V29" s="246"/>
      <c r="W29" s="190"/>
      <c r="X29" s="191"/>
      <c r="Y29" s="192"/>
      <c r="Z29" s="193"/>
      <c r="AA29" s="31"/>
      <c r="AB29" s="31"/>
      <c r="AC29" s="32"/>
      <c r="AD29" s="31" t="s">
        <v>21</v>
      </c>
      <c r="AE29" s="31" t="s">
        <v>22</v>
      </c>
      <c r="AF29" s="31" t="s">
        <v>23</v>
      </c>
      <c r="AG29" s="31" t="s">
        <v>24</v>
      </c>
    </row>
    <row r="30" spans="2:33" ht="27.95" customHeight="1">
      <c r="B30" s="68"/>
      <c r="C30" s="253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247"/>
      <c r="W30" s="194"/>
      <c r="X30" s="195"/>
      <c r="Y30" s="196"/>
      <c r="Z30" s="197"/>
      <c r="AA30" s="30"/>
      <c r="AB30" s="51" t="s">
        <v>26</v>
      </c>
      <c r="AC30" s="32">
        <v>6.3</v>
      </c>
      <c r="AD30" s="32">
        <f>AC30*2</f>
        <v>12.6</v>
      </c>
      <c r="AE30" s="32"/>
      <c r="AF30" s="32">
        <f>AC30*15</f>
        <v>94.5</v>
      </c>
      <c r="AG30" s="32">
        <f>AD30*4+AF30*4</f>
        <v>428.4</v>
      </c>
    </row>
    <row r="31" spans="2:33" ht="27.95" customHeight="1">
      <c r="B31" s="68"/>
      <c r="C31" s="253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247"/>
      <c r="W31" s="198"/>
      <c r="X31" s="199"/>
      <c r="Y31" s="200"/>
      <c r="Z31" s="197"/>
      <c r="AA31" s="31"/>
      <c r="AB31" s="53" t="s">
        <v>28</v>
      </c>
      <c r="AC31" s="32">
        <v>2</v>
      </c>
      <c r="AD31" s="54">
        <f>AC31*7</f>
        <v>14</v>
      </c>
      <c r="AE31" s="32">
        <f>AC31*5</f>
        <v>10</v>
      </c>
      <c r="AF31" s="32" t="s">
        <v>29</v>
      </c>
      <c r="AG31" s="55">
        <f>AD31*4+AE31*9</f>
        <v>146</v>
      </c>
    </row>
    <row r="32" spans="2:33" ht="27.95" customHeight="1">
      <c r="B32" s="68"/>
      <c r="C32" s="253"/>
      <c r="D32" s="56"/>
      <c r="E32" s="56"/>
      <c r="F32" s="15"/>
      <c r="G32" s="15"/>
      <c r="H32" s="56"/>
      <c r="I32" s="15"/>
      <c r="J32" s="15"/>
      <c r="K32" s="15"/>
      <c r="L32" s="15"/>
      <c r="M32" s="15"/>
      <c r="N32" s="56"/>
      <c r="O32" s="15"/>
      <c r="P32" s="15"/>
      <c r="Q32" s="56"/>
      <c r="R32" s="15"/>
      <c r="S32" s="15"/>
      <c r="T32" s="56"/>
      <c r="U32" s="15"/>
      <c r="V32" s="247"/>
      <c r="W32" s="194"/>
      <c r="X32" s="195"/>
      <c r="Y32" s="200"/>
      <c r="Z32" s="197"/>
      <c r="AA32" s="30"/>
      <c r="AB32" s="31" t="s">
        <v>31</v>
      </c>
      <c r="AC32" s="32">
        <v>1.7</v>
      </c>
      <c r="AD32" s="32">
        <f>AC32*1</f>
        <v>1.7</v>
      </c>
      <c r="AE32" s="32" t="s">
        <v>29</v>
      </c>
      <c r="AF32" s="32">
        <f>AC32*5</f>
        <v>8.5</v>
      </c>
      <c r="AG32" s="32">
        <f>AD32*4+AF32*4</f>
        <v>40.799999999999997</v>
      </c>
    </row>
    <row r="33" spans="2:33" ht="27.95" customHeight="1">
      <c r="B33" s="249"/>
      <c r="C33" s="253"/>
      <c r="D33" s="56"/>
      <c r="E33" s="56"/>
      <c r="F33" s="15"/>
      <c r="G33" s="15"/>
      <c r="H33" s="56"/>
      <c r="I33" s="15"/>
      <c r="J33" s="15"/>
      <c r="K33" s="15"/>
      <c r="L33" s="15"/>
      <c r="M33" s="15"/>
      <c r="N33" s="56"/>
      <c r="O33" s="15"/>
      <c r="P33" s="15"/>
      <c r="Q33" s="56"/>
      <c r="R33" s="15"/>
      <c r="S33" s="15"/>
      <c r="T33" s="56"/>
      <c r="U33" s="15"/>
      <c r="V33" s="247"/>
      <c r="W33" s="198"/>
      <c r="X33" s="199"/>
      <c r="Y33" s="200"/>
      <c r="Z33" s="197"/>
      <c r="AA33" s="31"/>
      <c r="AB33" s="31" t="s">
        <v>34</v>
      </c>
      <c r="AC33" s="32">
        <v>2.5</v>
      </c>
      <c r="AD33" s="32"/>
      <c r="AE33" s="32">
        <f>AC33*5</f>
        <v>12.5</v>
      </c>
      <c r="AF33" s="32" t="s">
        <v>29</v>
      </c>
      <c r="AG33" s="32">
        <f>AE33*9</f>
        <v>112.5</v>
      </c>
    </row>
    <row r="34" spans="2:33" ht="27.95" customHeight="1">
      <c r="B34" s="249"/>
      <c r="C34" s="253"/>
      <c r="D34" s="56"/>
      <c r="E34" s="56"/>
      <c r="F34" s="15"/>
      <c r="G34" s="15"/>
      <c r="H34" s="56"/>
      <c r="I34" s="15"/>
      <c r="J34" s="15"/>
      <c r="K34" s="56"/>
      <c r="L34" s="15"/>
      <c r="M34" s="15"/>
      <c r="N34" s="56"/>
      <c r="O34" s="15"/>
      <c r="P34" s="15"/>
      <c r="Q34" s="56"/>
      <c r="R34" s="15"/>
      <c r="S34" s="15"/>
      <c r="T34" s="56"/>
      <c r="U34" s="15"/>
      <c r="V34" s="247"/>
      <c r="W34" s="194"/>
      <c r="X34" s="195"/>
      <c r="Y34" s="201"/>
      <c r="Z34" s="202"/>
      <c r="AA34" s="30"/>
      <c r="AB34" s="31" t="s">
        <v>35</v>
      </c>
      <c r="AC34" s="32">
        <v>1</v>
      </c>
      <c r="AF34" s="31">
        <f>AC34*15</f>
        <v>15</v>
      </c>
    </row>
    <row r="35" spans="2:33" ht="27.95" customHeight="1">
      <c r="B35" s="58"/>
      <c r="C35" s="203"/>
      <c r="D35" s="56"/>
      <c r="E35" s="56"/>
      <c r="F35" s="15"/>
      <c r="G35" s="15"/>
      <c r="H35" s="56"/>
      <c r="I35" s="15"/>
      <c r="J35" s="15"/>
      <c r="K35" s="56"/>
      <c r="L35" s="15"/>
      <c r="M35" s="15"/>
      <c r="N35" s="56"/>
      <c r="O35" s="15"/>
      <c r="P35" s="15"/>
      <c r="Q35" s="56"/>
      <c r="R35" s="15"/>
      <c r="S35" s="15"/>
      <c r="T35" s="56"/>
      <c r="U35" s="15"/>
      <c r="V35" s="247"/>
      <c r="W35" s="198"/>
      <c r="X35" s="199"/>
      <c r="Y35" s="204"/>
      <c r="Z35" s="197"/>
      <c r="AA35" s="31"/>
      <c r="AD35" s="31">
        <f>SUM(AD30:AD34)</f>
        <v>28.3</v>
      </c>
      <c r="AE35" s="31">
        <f>SUM(AE30:AE34)</f>
        <v>22.5</v>
      </c>
      <c r="AF35" s="31">
        <f>SUM(AF30:AF34)</f>
        <v>118</v>
      </c>
      <c r="AG35" s="31">
        <f>AD35*4+AE35*9+AF35*4</f>
        <v>787.7</v>
      </c>
    </row>
    <row r="36" spans="2:33" ht="27.95" customHeight="1">
      <c r="B36" s="60"/>
      <c r="C36" s="205"/>
      <c r="D36" s="56"/>
      <c r="E36" s="56"/>
      <c r="F36" s="15"/>
      <c r="G36" s="15"/>
      <c r="H36" s="56"/>
      <c r="I36" s="15"/>
      <c r="J36" s="15"/>
      <c r="K36" s="56"/>
      <c r="L36" s="15"/>
      <c r="M36" s="15"/>
      <c r="N36" s="56"/>
      <c r="O36" s="15"/>
      <c r="P36" s="15"/>
      <c r="Q36" s="56"/>
      <c r="R36" s="15"/>
      <c r="S36" s="15"/>
      <c r="T36" s="56"/>
      <c r="U36" s="15"/>
      <c r="V36" s="248"/>
      <c r="W36" s="206"/>
      <c r="X36" s="207"/>
      <c r="Y36" s="208"/>
      <c r="Z36" s="209"/>
      <c r="AA36" s="30"/>
      <c r="AD36" s="62">
        <f>AD35*4/AG35</f>
        <v>0.14370953408658119</v>
      </c>
      <c r="AE36" s="62">
        <f>AE35*9/AG35</f>
        <v>0.25707756760187889</v>
      </c>
      <c r="AF36" s="62">
        <f>AF35*4/AG35</f>
        <v>0.5992128983115399</v>
      </c>
    </row>
    <row r="37" spans="2:33" s="48" customFormat="1" ht="42" customHeight="1">
      <c r="B37" s="67"/>
      <c r="C37" s="253"/>
      <c r="D37" s="188"/>
      <c r="E37" s="188"/>
      <c r="F37" s="189"/>
      <c r="G37" s="188"/>
      <c r="H37" s="188"/>
      <c r="I37" s="189"/>
      <c r="J37" s="188"/>
      <c r="K37" s="188"/>
      <c r="L37" s="189"/>
      <c r="M37" s="188"/>
      <c r="N37" s="188"/>
      <c r="O37" s="189"/>
      <c r="P37" s="188"/>
      <c r="Q37" s="188"/>
      <c r="R37" s="189"/>
      <c r="S37" s="188"/>
      <c r="T37" s="188"/>
      <c r="U37" s="189"/>
      <c r="V37" s="246"/>
      <c r="W37" s="190"/>
      <c r="X37" s="191"/>
      <c r="Y37" s="192"/>
      <c r="Z37" s="193"/>
      <c r="AA37" s="31"/>
      <c r="AB37" s="31"/>
      <c r="AC37" s="32"/>
      <c r="AD37" s="31" t="s">
        <v>21</v>
      </c>
      <c r="AE37" s="31" t="s">
        <v>22</v>
      </c>
      <c r="AF37" s="31" t="s">
        <v>23</v>
      </c>
      <c r="AG37" s="31" t="s">
        <v>24</v>
      </c>
    </row>
    <row r="38" spans="2:33" ht="27.95" customHeight="1">
      <c r="B38" s="68"/>
      <c r="C38" s="253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210"/>
      <c r="T38" s="15"/>
      <c r="U38" s="15"/>
      <c r="V38" s="247"/>
      <c r="W38" s="194"/>
      <c r="X38" s="195"/>
      <c r="Y38" s="196"/>
      <c r="Z38" s="197"/>
      <c r="AA38" s="30"/>
      <c r="AB38" s="51" t="s">
        <v>26</v>
      </c>
      <c r="AC38" s="32">
        <v>6</v>
      </c>
      <c r="AD38" s="32">
        <f>AC38*2</f>
        <v>12</v>
      </c>
      <c r="AE38" s="32"/>
      <c r="AF38" s="32">
        <f>AC38*15</f>
        <v>90</v>
      </c>
      <c r="AG38" s="32">
        <f>AD38*4+AF38*4</f>
        <v>408</v>
      </c>
    </row>
    <row r="39" spans="2:33" ht="27.95" customHeight="1">
      <c r="B39" s="68"/>
      <c r="C39" s="253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56"/>
      <c r="R39" s="15"/>
      <c r="S39" s="15"/>
      <c r="T39" s="15"/>
      <c r="U39" s="15"/>
      <c r="V39" s="247"/>
      <c r="W39" s="198"/>
      <c r="X39" s="199"/>
      <c r="Y39" s="200"/>
      <c r="Z39" s="197"/>
      <c r="AA39" s="31"/>
      <c r="AB39" s="53" t="s">
        <v>28</v>
      </c>
      <c r="AC39" s="32">
        <v>2.2999999999999998</v>
      </c>
      <c r="AD39" s="54">
        <f>AC39*7</f>
        <v>16.099999999999998</v>
      </c>
      <c r="AE39" s="32">
        <f>AC39*5</f>
        <v>11.5</v>
      </c>
      <c r="AF39" s="32" t="s">
        <v>29</v>
      </c>
      <c r="AG39" s="55">
        <f>AD39*4+AE39*9</f>
        <v>167.89999999999998</v>
      </c>
    </row>
    <row r="40" spans="2:33" ht="27.95" customHeight="1">
      <c r="B40" s="68"/>
      <c r="C40" s="253"/>
      <c r="D40" s="15"/>
      <c r="E40" s="15"/>
      <c r="F40" s="15"/>
      <c r="G40" s="15"/>
      <c r="H40" s="15"/>
      <c r="I40" s="15"/>
      <c r="J40" s="15"/>
      <c r="K40" s="56"/>
      <c r="L40" s="15"/>
      <c r="M40" s="15"/>
      <c r="N40" s="15"/>
      <c r="O40" s="15"/>
      <c r="P40" s="15"/>
      <c r="Q40" s="56"/>
      <c r="R40" s="15"/>
      <c r="S40" s="15"/>
      <c r="T40" s="15"/>
      <c r="U40" s="15"/>
      <c r="V40" s="247"/>
      <c r="W40" s="194"/>
      <c r="X40" s="195"/>
      <c r="Y40" s="200"/>
      <c r="Z40" s="197"/>
      <c r="AA40" s="30"/>
      <c r="AB40" s="31" t="s">
        <v>31</v>
      </c>
      <c r="AC40" s="32">
        <v>1.5</v>
      </c>
      <c r="AD40" s="32">
        <f>AC40*1</f>
        <v>1.5</v>
      </c>
      <c r="AE40" s="32" t="s">
        <v>29</v>
      </c>
      <c r="AF40" s="32">
        <f>AC40*5</f>
        <v>7.5</v>
      </c>
      <c r="AG40" s="32">
        <f>AD40*4+AF40*4</f>
        <v>36</v>
      </c>
    </row>
    <row r="41" spans="2:33" ht="27.95" customHeight="1">
      <c r="B41" s="249"/>
      <c r="C41" s="253"/>
      <c r="D41" s="15"/>
      <c r="E41" s="15"/>
      <c r="F41" s="15"/>
      <c r="G41" s="15"/>
      <c r="H41" s="15"/>
      <c r="I41" s="15"/>
      <c r="J41" s="15"/>
      <c r="K41" s="56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247"/>
      <c r="W41" s="198"/>
      <c r="X41" s="199"/>
      <c r="Y41" s="200"/>
      <c r="Z41" s="197"/>
      <c r="AA41" s="31"/>
      <c r="AB41" s="31" t="s">
        <v>34</v>
      </c>
      <c r="AC41" s="32">
        <v>2.5</v>
      </c>
      <c r="AD41" s="32"/>
      <c r="AE41" s="32">
        <f>AC41*5</f>
        <v>12.5</v>
      </c>
      <c r="AF41" s="32" t="s">
        <v>29</v>
      </c>
      <c r="AG41" s="32">
        <f>AE41*9</f>
        <v>112.5</v>
      </c>
    </row>
    <row r="42" spans="2:33" ht="27.95" customHeight="1">
      <c r="B42" s="249"/>
      <c r="C42" s="253"/>
      <c r="D42" s="56"/>
      <c r="E42" s="56"/>
      <c r="F42" s="15"/>
      <c r="G42" s="15"/>
      <c r="H42" s="56"/>
      <c r="I42" s="15"/>
      <c r="J42" s="15"/>
      <c r="K42" s="56"/>
      <c r="L42" s="15"/>
      <c r="M42" s="15"/>
      <c r="N42" s="56"/>
      <c r="O42" s="15"/>
      <c r="P42" s="15"/>
      <c r="Q42" s="56"/>
      <c r="R42" s="15"/>
      <c r="S42" s="15"/>
      <c r="T42" s="56"/>
      <c r="U42" s="15"/>
      <c r="V42" s="247"/>
      <c r="W42" s="194"/>
      <c r="X42" s="195"/>
      <c r="Y42" s="201"/>
      <c r="Z42" s="202"/>
      <c r="AA42" s="30"/>
      <c r="AB42" s="31" t="s">
        <v>35</v>
      </c>
      <c r="AF42" s="31">
        <f>AC42*15</f>
        <v>0</v>
      </c>
    </row>
    <row r="43" spans="2:33" ht="27.95" customHeight="1">
      <c r="B43" s="58"/>
      <c r="C43" s="203"/>
      <c r="D43" s="56"/>
      <c r="E43" s="56"/>
      <c r="F43" s="15"/>
      <c r="G43" s="15"/>
      <c r="H43" s="56"/>
      <c r="I43" s="15"/>
      <c r="J43" s="15"/>
      <c r="K43" s="56"/>
      <c r="L43" s="15"/>
      <c r="M43" s="15"/>
      <c r="N43" s="56"/>
      <c r="O43" s="15"/>
      <c r="P43" s="15"/>
      <c r="Q43" s="56"/>
      <c r="R43" s="15"/>
      <c r="S43" s="15"/>
      <c r="T43" s="56"/>
      <c r="U43" s="15"/>
      <c r="V43" s="247"/>
      <c r="W43" s="198"/>
      <c r="X43" s="199"/>
      <c r="Y43" s="204"/>
      <c r="Z43" s="197"/>
      <c r="AA43" s="31"/>
      <c r="AD43" s="31">
        <f>SUM(AD38:AD42)</f>
        <v>29.599999999999998</v>
      </c>
      <c r="AE43" s="31">
        <f>SUM(AE38:AE42)</f>
        <v>24</v>
      </c>
      <c r="AF43" s="31">
        <f>SUM(AF38:AF42)</f>
        <v>97.5</v>
      </c>
      <c r="AG43" s="31">
        <f>AD43*4+AE43*9+AF43*4</f>
        <v>724.4</v>
      </c>
    </row>
    <row r="44" spans="2:33" ht="27.95" customHeight="1" thickBot="1">
      <c r="B44" s="86"/>
      <c r="C44" s="205"/>
      <c r="D44" s="87"/>
      <c r="E44" s="87"/>
      <c r="F44" s="211"/>
      <c r="G44" s="211"/>
      <c r="H44" s="87"/>
      <c r="I44" s="211"/>
      <c r="J44" s="211"/>
      <c r="K44" s="87"/>
      <c r="L44" s="211"/>
      <c r="M44" s="211"/>
      <c r="N44" s="87"/>
      <c r="O44" s="211"/>
      <c r="P44" s="211"/>
      <c r="Q44" s="87"/>
      <c r="R44" s="211"/>
      <c r="S44" s="211"/>
      <c r="T44" s="87"/>
      <c r="U44" s="211"/>
      <c r="V44" s="248"/>
      <c r="W44" s="206"/>
      <c r="X44" s="207"/>
      <c r="Y44" s="208"/>
      <c r="Z44" s="209"/>
      <c r="AA44" s="30"/>
      <c r="AD44" s="62">
        <f>AD43*4/AG43</f>
        <v>0.16344561016013251</v>
      </c>
      <c r="AE44" s="62">
        <f>AE43*9/AG43</f>
        <v>0.29817780231916069</v>
      </c>
      <c r="AF44" s="62">
        <f>AF43*4/AG43</f>
        <v>0.53837658752070683</v>
      </c>
    </row>
    <row r="45" spans="2:33" s="92" customFormat="1" ht="21.75" customHeight="1">
      <c r="B45" s="89"/>
      <c r="C45" s="31"/>
      <c r="D45" s="52"/>
      <c r="E45" s="90"/>
      <c r="F45" s="52"/>
      <c r="G45" s="52"/>
      <c r="H45" s="90"/>
      <c r="I45" s="52"/>
      <c r="J45" s="250"/>
      <c r="K45" s="250"/>
      <c r="L45" s="250"/>
      <c r="M45" s="250"/>
      <c r="N45" s="250"/>
      <c r="O45" s="250"/>
      <c r="P45" s="250"/>
      <c r="Q45" s="250"/>
      <c r="R45" s="250"/>
      <c r="S45" s="250"/>
      <c r="T45" s="250"/>
      <c r="U45" s="250"/>
      <c r="V45" s="250"/>
      <c r="W45" s="250"/>
      <c r="X45" s="250"/>
      <c r="Y45" s="250"/>
      <c r="Z45" s="250"/>
      <c r="AA45" s="91"/>
      <c r="AB45" s="77"/>
      <c r="AC45" s="71"/>
      <c r="AD45" s="77"/>
      <c r="AE45" s="77"/>
      <c r="AF45" s="77"/>
      <c r="AG45" s="77"/>
    </row>
    <row r="46" spans="2:33">
      <c r="B46" s="71"/>
      <c r="C46" s="92"/>
      <c r="D46" s="251"/>
      <c r="E46" s="251"/>
      <c r="F46" s="252"/>
      <c r="G46" s="252"/>
      <c r="H46" s="93"/>
      <c r="I46" s="31"/>
      <c r="J46" s="31"/>
      <c r="K46" s="93"/>
      <c r="L46" s="31"/>
      <c r="N46" s="93"/>
      <c r="O46" s="31"/>
      <c r="Q46" s="93"/>
      <c r="R46" s="31"/>
      <c r="T46" s="93"/>
      <c r="U46" s="31"/>
      <c r="V46" s="94"/>
      <c r="Z46" s="97"/>
    </row>
    <row r="47" spans="2:33">
      <c r="Z47" s="97"/>
    </row>
    <row r="48" spans="2:33">
      <c r="Z48" s="97"/>
    </row>
    <row r="49" spans="26:26">
      <c r="Z49" s="97"/>
    </row>
    <row r="50" spans="26:26">
      <c r="Z50" s="97"/>
    </row>
    <row r="51" spans="26:26">
      <c r="Z51" s="97"/>
    </row>
    <row r="52" spans="26:26">
      <c r="Z52" s="97"/>
    </row>
  </sheetData>
  <mergeCells count="19">
    <mergeCell ref="C37:C42"/>
    <mergeCell ref="V37:V44"/>
    <mergeCell ref="B41:B42"/>
    <mergeCell ref="J45:Z45"/>
    <mergeCell ref="D46:G46"/>
    <mergeCell ref="B33:B34"/>
    <mergeCell ref="B1:Z1"/>
    <mergeCell ref="B2:G2"/>
    <mergeCell ref="C5:C10"/>
    <mergeCell ref="V5:V12"/>
    <mergeCell ref="B9:B10"/>
    <mergeCell ref="C13:C18"/>
    <mergeCell ref="V13:V20"/>
    <mergeCell ref="B17:B18"/>
    <mergeCell ref="C21:C26"/>
    <mergeCell ref="V21:V28"/>
    <mergeCell ref="B25:B26"/>
    <mergeCell ref="C29:C34"/>
    <mergeCell ref="V29:V36"/>
  </mergeCells>
  <phoneticPr fontId="19" type="noConversion"/>
  <pageMargins left="1.1599999999999999" right="0.17" top="0.18" bottom="0.17" header="0.5" footer="0.23"/>
  <pageSetup paperSize="9" scale="4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104年9月菜單</vt:lpstr>
      <vt:lpstr>第一週明細)</vt:lpstr>
      <vt:lpstr>第二週</vt:lpstr>
      <vt:lpstr>第三週 </vt:lpstr>
      <vt:lpstr>第四週 </vt:lpstr>
      <vt:lpstr>第五週  </vt:lpstr>
    </vt:vector>
  </TitlesOfParts>
  <Company>TEST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林君穗</cp:lastModifiedBy>
  <cp:lastPrinted>2015-08-11T00:53:45Z</cp:lastPrinted>
  <dcterms:created xsi:type="dcterms:W3CDTF">2013-10-17T10:44:48Z</dcterms:created>
  <dcterms:modified xsi:type="dcterms:W3CDTF">2015-08-20T06:49:33Z</dcterms:modified>
</cp:coreProperties>
</file>