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6395" windowHeight="5610" firstSheet="1" activeTab="4"/>
  </bookViews>
  <sheets>
    <sheet name="110.4月菜單" sheetId="20" r:id="rId1"/>
    <sheet name="第一週明細" sheetId="2" r:id="rId2"/>
    <sheet name="第二週明細" sheetId="3" r:id="rId3"/>
    <sheet name="第三週明細" sheetId="4" r:id="rId4"/>
    <sheet name="第四週明細" sheetId="7" r:id="rId5"/>
    <sheet name="第五週明細 " sheetId="8" r:id="rId6"/>
  </sheets>
  <calcPr calcId="152511"/>
</workbook>
</file>

<file path=xl/calcChain.xml><?xml version="1.0" encoding="utf-8"?>
<calcChain xmlns="http://schemas.openxmlformats.org/spreadsheetml/2006/main">
  <c r="S37" i="8" l="1"/>
  <c r="P37" i="8"/>
  <c r="J37" i="8"/>
  <c r="M37" i="8"/>
  <c r="G37" i="8"/>
  <c r="D37" i="8"/>
  <c r="G21" i="8"/>
  <c r="M13" i="7"/>
  <c r="G29" i="2" l="1"/>
  <c r="S29" i="2" l="1"/>
  <c r="P29" i="2"/>
  <c r="M29" i="2"/>
  <c r="J29" i="2"/>
  <c r="Q10" i="20"/>
  <c r="Q9" i="20"/>
  <c r="O10" i="20"/>
  <c r="W36" i="2" l="1"/>
  <c r="O9" i="20" s="1"/>
  <c r="D37" i="2" l="1"/>
  <c r="U46" i="20"/>
  <c r="U45" i="20"/>
  <c r="S46" i="20"/>
  <c r="W44" i="8" l="1"/>
  <c r="S45" i="20" s="1"/>
  <c r="W36" i="4" l="1"/>
  <c r="W12" i="4"/>
  <c r="Q46" i="20" l="1"/>
  <c r="O46" i="20"/>
  <c r="S29" i="8"/>
  <c r="P29" i="8"/>
  <c r="M29" i="8"/>
  <c r="J29" i="8"/>
  <c r="G29" i="8"/>
  <c r="D29" i="8"/>
  <c r="S21" i="8"/>
  <c r="P21" i="8"/>
  <c r="M21" i="8"/>
  <c r="J21" i="8"/>
  <c r="D21" i="8"/>
  <c r="Q45" i="20"/>
  <c r="M45" i="20"/>
  <c r="K46" i="20"/>
  <c r="D29" i="2"/>
  <c r="W36" i="8" l="1"/>
  <c r="O45" i="20" s="1"/>
  <c r="W28" i="8"/>
  <c r="K45" i="20" s="1"/>
  <c r="M46" i="20"/>
  <c r="I46" i="20" l="1"/>
  <c r="I45" i="20"/>
  <c r="W20" i="8"/>
  <c r="G45" i="20" s="1"/>
  <c r="S13" i="8"/>
  <c r="P13" i="8"/>
  <c r="M13" i="8"/>
  <c r="J13" i="8"/>
  <c r="G13" i="8"/>
  <c r="D13" i="8"/>
  <c r="G46" i="20" l="1"/>
  <c r="U36" i="20" l="1"/>
  <c r="D21" i="7"/>
  <c r="S13" i="7"/>
  <c r="P13" i="7"/>
  <c r="J13" i="7"/>
  <c r="G13" i="7"/>
  <c r="D13" i="7"/>
  <c r="S5" i="7"/>
  <c r="P5" i="7"/>
  <c r="M5" i="7"/>
  <c r="J5" i="7"/>
  <c r="G5" i="7"/>
  <c r="D5" i="7"/>
  <c r="S37" i="4"/>
  <c r="P37" i="4"/>
  <c r="M37" i="4"/>
  <c r="J37" i="4"/>
  <c r="G37" i="4"/>
  <c r="D37" i="4"/>
  <c r="S29" i="4"/>
  <c r="P29" i="4"/>
  <c r="M29" i="4"/>
  <c r="J29" i="4"/>
  <c r="G29" i="4"/>
  <c r="D29" i="4"/>
  <c r="S28" i="20" l="1"/>
  <c r="C37" i="20"/>
  <c r="I36" i="20"/>
  <c r="E37" i="20"/>
  <c r="O28" i="20"/>
  <c r="G37" i="20"/>
  <c r="Q27" i="20"/>
  <c r="U27" i="20"/>
  <c r="I37" i="20"/>
  <c r="E36" i="20"/>
  <c r="Q28" i="20"/>
  <c r="U28" i="20"/>
  <c r="W12" i="7"/>
  <c r="W20" i="7"/>
  <c r="W20" i="3"/>
  <c r="W44" i="4"/>
  <c r="G36" i="20" l="1"/>
  <c r="O27" i="20"/>
  <c r="S27" i="20"/>
  <c r="C36" i="20"/>
  <c r="S13" i="4" l="1"/>
  <c r="S5" i="8" l="1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M21" i="7"/>
  <c r="S21" i="7"/>
  <c r="P21" i="7"/>
  <c r="J21" i="7"/>
  <c r="G21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J29" i="3"/>
  <c r="J21" i="3"/>
  <c r="S37" i="3"/>
  <c r="P37" i="3"/>
  <c r="M37" i="3"/>
  <c r="J37" i="3"/>
  <c r="G37" i="3"/>
  <c r="D37" i="3"/>
  <c r="S29" i="3"/>
  <c r="P29" i="3"/>
  <c r="M29" i="3"/>
  <c r="G29" i="3"/>
  <c r="D29" i="3"/>
  <c r="D21" i="3"/>
  <c r="G21" i="3"/>
  <c r="M21" i="3"/>
  <c r="P21" i="3"/>
  <c r="S21" i="3"/>
  <c r="S13" i="3"/>
  <c r="P13" i="3"/>
  <c r="M13" i="3"/>
  <c r="J13" i="3"/>
  <c r="G13" i="3"/>
  <c r="D13" i="3"/>
  <c r="I19" i="20"/>
  <c r="I18" i="20"/>
  <c r="G19" i="20"/>
  <c r="D5" i="3"/>
  <c r="Q37" i="20" l="1"/>
  <c r="S37" i="20"/>
  <c r="O37" i="20"/>
  <c r="U37" i="20"/>
  <c r="K37" i="20"/>
  <c r="Q36" i="20"/>
  <c r="W36" i="7"/>
  <c r="W12" i="8"/>
  <c r="C45" i="20" s="1"/>
  <c r="W44" i="7"/>
  <c r="W28" i="7"/>
  <c r="W28" i="4"/>
  <c r="W20" i="4"/>
  <c r="G18" i="20"/>
  <c r="S36" i="20" l="1"/>
  <c r="K27" i="20"/>
  <c r="O36" i="20"/>
  <c r="K28" i="20" l="1"/>
  <c r="E46" i="20" l="1"/>
  <c r="C46" i="20"/>
  <c r="I27" i="20" l="1"/>
  <c r="M18" i="20"/>
  <c r="U18" i="20" l="1"/>
  <c r="M36" i="20" l="1"/>
  <c r="M27" i="20"/>
  <c r="E28" i="20" l="1"/>
  <c r="O19" i="20"/>
  <c r="K19" i="20"/>
  <c r="M19" i="20"/>
  <c r="E45" i="20" l="1"/>
  <c r="M37" i="20"/>
  <c r="M28" i="20"/>
  <c r="I28" i="20"/>
  <c r="G28" i="20"/>
  <c r="E27" i="20"/>
  <c r="C28" i="20"/>
  <c r="U19" i="20"/>
  <c r="Q19" i="20"/>
  <c r="Q18" i="20"/>
  <c r="W44" i="3" l="1"/>
  <c r="S19" i="20"/>
  <c r="W36" i="3"/>
  <c r="W28" i="3"/>
  <c r="G27" i="20" l="1"/>
  <c r="K36" i="20"/>
  <c r="C27" i="20"/>
  <c r="S18" i="20"/>
  <c r="O18" i="20"/>
  <c r="K18" i="20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39" i="8" l="1"/>
  <c r="AF8" i="8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F35" i="7"/>
  <c r="AE36" i="7" s="1"/>
  <c r="AD28" i="7" l="1"/>
  <c r="AC28" i="7"/>
  <c r="AD12" i="7"/>
  <c r="AC20" i="7"/>
  <c r="AE12" i="7"/>
  <c r="AC44" i="7"/>
  <c r="AE20" i="7"/>
  <c r="AD44" i="7"/>
  <c r="AD36" i="7"/>
  <c r="AC36" i="7"/>
  <c r="AC14" i="2" l="1"/>
  <c r="AE14" i="2"/>
  <c r="AC15" i="2"/>
  <c r="AD15" i="2"/>
  <c r="AC16" i="2"/>
  <c r="AE16" i="2"/>
  <c r="AD17" i="2"/>
  <c r="AE18" i="2"/>
  <c r="AC22" i="2"/>
  <c r="AE22" i="2"/>
  <c r="AC23" i="2"/>
  <c r="AD23" i="2"/>
  <c r="AC24" i="2"/>
  <c r="AE24" i="2"/>
  <c r="AD25" i="2"/>
  <c r="AE26" i="2"/>
  <c r="AC30" i="2"/>
  <c r="AE30" i="2"/>
  <c r="AC31" i="2"/>
  <c r="AD31" i="2"/>
  <c r="AC32" i="2"/>
  <c r="AE32" i="2"/>
  <c r="AD33" i="2"/>
  <c r="AF33" i="2" s="1"/>
  <c r="AE34" i="2"/>
  <c r="AC38" i="2"/>
  <c r="AE38" i="2"/>
  <c r="AC39" i="2"/>
  <c r="AD39" i="2"/>
  <c r="AC40" i="2"/>
  <c r="AE40" i="2"/>
  <c r="AD41" i="2"/>
  <c r="AF41" i="2" s="1"/>
  <c r="AE42" i="2"/>
  <c r="AC14" i="3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0" i="2" l="1"/>
  <c r="AF32" i="4"/>
  <c r="AF38" i="2"/>
  <c r="AC27" i="2"/>
  <c r="AE35" i="4"/>
  <c r="AD11" i="4"/>
  <c r="AD27" i="2"/>
  <c r="AE43" i="4"/>
  <c r="AF16" i="4"/>
  <c r="AF40" i="2"/>
  <c r="AE35" i="2"/>
  <c r="AF22" i="2"/>
  <c r="AE19" i="2"/>
  <c r="AF15" i="4"/>
  <c r="AF7" i="4"/>
  <c r="AF15" i="3"/>
  <c r="AD19" i="2"/>
  <c r="AF15" i="2"/>
  <c r="AF14" i="2"/>
  <c r="AF24" i="4"/>
  <c r="AF22" i="4"/>
  <c r="AF14" i="4"/>
  <c r="AF8" i="4"/>
  <c r="AC43" i="2"/>
  <c r="AC35" i="2"/>
  <c r="AF16" i="2"/>
  <c r="AF38" i="4"/>
  <c r="AF39" i="4"/>
  <c r="AF31" i="4"/>
  <c r="AF23" i="4"/>
  <c r="AD19" i="4"/>
  <c r="AE11" i="4"/>
  <c r="AF31" i="2"/>
  <c r="AC19" i="4"/>
  <c r="AC27" i="4"/>
  <c r="AF40" i="4"/>
  <c r="AC43" i="4"/>
  <c r="AC35" i="4"/>
  <c r="AE27" i="4"/>
  <c r="AF39" i="3"/>
  <c r="AF39" i="2"/>
  <c r="AF32" i="2"/>
  <c r="AF25" i="2"/>
  <c r="AD43" i="4"/>
  <c r="AD35" i="4"/>
  <c r="AE19" i="4"/>
  <c r="AF17" i="2"/>
  <c r="AE27" i="2"/>
  <c r="AF6" i="4"/>
  <c r="AF24" i="2"/>
  <c r="AE43" i="2"/>
  <c r="AD35" i="2"/>
  <c r="AF30" i="4"/>
  <c r="AD27" i="4"/>
  <c r="AC11" i="4"/>
  <c r="AF24" i="3"/>
  <c r="AD43" i="2"/>
  <c r="AF23" i="2"/>
  <c r="AC19" i="2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35" i="2" l="1"/>
  <c r="AC36" i="2" s="1"/>
  <c r="AF27" i="2"/>
  <c r="AD28" i="2" s="1"/>
  <c r="AF19" i="4"/>
  <c r="AC20" i="4" s="1"/>
  <c r="AF35" i="4"/>
  <c r="AD36" i="4" s="1"/>
  <c r="AF43" i="4"/>
  <c r="AE44" i="4" s="1"/>
  <c r="AF35" i="3"/>
  <c r="AC36" i="3" s="1"/>
  <c r="AF27" i="3"/>
  <c r="AD28" i="3" s="1"/>
  <c r="AF19" i="2"/>
  <c r="AC20" i="2" s="1"/>
  <c r="AF11" i="4"/>
  <c r="AC12" i="4" s="1"/>
  <c r="AF27" i="4"/>
  <c r="AF43" i="2"/>
  <c r="AC44" i="2" s="1"/>
  <c r="AF43" i="3"/>
  <c r="AE44" i="3" s="1"/>
  <c r="AF19" i="3"/>
  <c r="AD36" i="3" l="1"/>
  <c r="AC28" i="2"/>
  <c r="AC36" i="4"/>
  <c r="AD36" i="2"/>
  <c r="AE36" i="2"/>
  <c r="AE36" i="4"/>
  <c r="AC28" i="3"/>
  <c r="AD20" i="4"/>
  <c r="AE28" i="2"/>
  <c r="AC44" i="4"/>
  <c r="AE20" i="4"/>
  <c r="AD44" i="4"/>
  <c r="AE28" i="3"/>
  <c r="AE44" i="2"/>
  <c r="AE36" i="3"/>
  <c r="AE20" i="2"/>
  <c r="AD20" i="2"/>
  <c r="AC28" i="4"/>
  <c r="AE28" i="4"/>
  <c r="AD44" i="2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<sst xmlns="http://schemas.openxmlformats.org/spreadsheetml/2006/main" count="1342" uniqueCount="397">
  <si>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</si>
  <si>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</si>
  <si>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</si>
  <si>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</si>
  <si>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</si>
  <si>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</si>
  <si>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</si>
  <si>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</si>
  <si>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</si>
  <si>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</si>
  <si>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</si>
  <si>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</si>
  <si>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</si>
  <si>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</si>
  <si>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</si>
  <si>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</si>
  <si>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</si>
  <si>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</si>
  <si>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</si>
  <si>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</si>
  <si>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</si>
  <si>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</si>
  <si>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</si>
  <si>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</si>
  <si>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</si>
  <si>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</si>
  <si>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</si>
  <si>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</si>
  <si>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</si>
  <si>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</si>
  <si>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</si>
  <si>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</si>
  <si>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</si>
  <si>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</si>
  <si>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</si>
  <si>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</si>
  <si>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</si>
  <si>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</si>
  <si>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</si>
  <si>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</si>
  <si>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</si>
  <si>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</si>
  <si>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</si>
  <si>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</si>
  <si>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</si>
  <si>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</si>
  <si>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</si>
  <si>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</si>
  <si>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</si>
  <si>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</si>
  <si>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餐數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</si>
  <si>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</si>
  <si>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</si>
  <si>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</si>
  <si>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</si>
  <si>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</si>
  <si>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</si>
  <si>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星期五</t>
    <phoneticPr fontId="19" type="noConversion"/>
  </si>
  <si>
    <t>煮</t>
    <phoneticPr fontId="19" type="noConversion"/>
  </si>
  <si>
    <t>麵條</t>
    <phoneticPr fontId="19" type="noConversion"/>
  </si>
  <si>
    <t>白米</t>
    <phoneticPr fontId="19" type="noConversion"/>
  </si>
  <si>
    <t>白米</t>
    <phoneticPr fontId="19" type="noConversion"/>
  </si>
  <si>
    <t>生鮮豬肉</t>
    <phoneticPr fontId="19" type="noConversion"/>
  </si>
  <si>
    <t>白米</t>
    <phoneticPr fontId="19" type="noConversion"/>
  </si>
  <si>
    <t>蔬菜</t>
    <phoneticPr fontId="19" type="noConversion"/>
  </si>
  <si>
    <t>地瓜</t>
    <phoneticPr fontId="19" type="noConversion"/>
  </si>
  <si>
    <t>五穀米</t>
    <phoneticPr fontId="19" type="noConversion"/>
  </si>
  <si>
    <t>香Q米飯</t>
    <phoneticPr fontId="19" type="noConversion"/>
  </si>
  <si>
    <t>五穀飯</t>
    <phoneticPr fontId="19" type="noConversion"/>
  </si>
  <si>
    <t>深色蔬菜</t>
    <phoneticPr fontId="19" type="noConversion"/>
  </si>
  <si>
    <t>淺色蔬菜</t>
    <phoneticPr fontId="19" type="noConversion"/>
  </si>
  <si>
    <t>煮</t>
    <phoneticPr fontId="19" type="noConversion"/>
  </si>
  <si>
    <t>蒸</t>
    <phoneticPr fontId="19" type="noConversion"/>
  </si>
  <si>
    <t>蔬菜</t>
    <phoneticPr fontId="19" type="noConversion"/>
  </si>
  <si>
    <t>川燙</t>
    <phoneticPr fontId="19" type="noConversion"/>
  </si>
  <si>
    <t>白米</t>
    <phoneticPr fontId="19" type="noConversion"/>
  </si>
  <si>
    <t>生鮮豬肉</t>
    <phoneticPr fontId="19" type="noConversion"/>
  </si>
  <si>
    <t>五穀米</t>
    <phoneticPr fontId="19" type="noConversion"/>
  </si>
  <si>
    <t>豆芽菜</t>
    <phoneticPr fontId="19" type="noConversion"/>
  </si>
  <si>
    <t>地瓜飯</t>
    <phoneticPr fontId="19" type="noConversion"/>
  </si>
  <si>
    <t>地瓜飯</t>
    <phoneticPr fontId="19" type="noConversion"/>
  </si>
  <si>
    <t>麥片飯</t>
    <phoneticPr fontId="19" type="noConversion"/>
  </si>
  <si>
    <t>深色蔬菜</t>
    <phoneticPr fontId="19" type="noConversion"/>
  </si>
  <si>
    <t>香Q米飯</t>
    <phoneticPr fontId="19" type="noConversion"/>
  </si>
  <si>
    <t>五穀飯</t>
    <phoneticPr fontId="19" type="noConversion"/>
  </si>
  <si>
    <t>洋蔥</t>
    <phoneticPr fontId="19" type="noConversion"/>
  </si>
  <si>
    <t>麥片</t>
    <phoneticPr fontId="19" type="noConversion"/>
  </si>
  <si>
    <t>蒸</t>
    <phoneticPr fontId="19" type="noConversion"/>
  </si>
  <si>
    <t>白米</t>
    <phoneticPr fontId="19" type="noConversion"/>
  </si>
  <si>
    <t>煮</t>
    <phoneticPr fontId="19" type="noConversion"/>
  </si>
  <si>
    <t>蔬菜</t>
    <phoneticPr fontId="19" type="noConversion"/>
  </si>
  <si>
    <t>川燙</t>
    <phoneticPr fontId="19" type="noConversion"/>
  </si>
  <si>
    <t>三色豆</t>
    <phoneticPr fontId="19" type="noConversion"/>
  </si>
  <si>
    <t>煮</t>
    <phoneticPr fontId="19" type="noConversion"/>
  </si>
  <si>
    <t>川燙</t>
    <phoneticPr fontId="19" type="noConversion"/>
  </si>
  <si>
    <t>蒸</t>
    <phoneticPr fontId="19" type="noConversion"/>
  </si>
  <si>
    <t>白米</t>
    <phoneticPr fontId="19" type="noConversion"/>
  </si>
  <si>
    <t>豆</t>
    <phoneticPr fontId="19" type="noConversion"/>
  </si>
  <si>
    <t>紅蘿蔔</t>
    <phoneticPr fontId="19" type="noConversion"/>
  </si>
  <si>
    <t>豆乾</t>
    <phoneticPr fontId="19" type="noConversion"/>
  </si>
  <si>
    <t>生鮮雞肉</t>
    <phoneticPr fontId="19" type="noConversion"/>
  </si>
  <si>
    <t>高麗菜</t>
    <phoneticPr fontId="19" type="noConversion"/>
  </si>
  <si>
    <t>煮</t>
    <phoneticPr fontId="19" type="noConversion"/>
  </si>
  <si>
    <t>煮</t>
    <phoneticPr fontId="19" type="noConversion"/>
  </si>
  <si>
    <t>深色蔬菜</t>
    <phoneticPr fontId="19" type="noConversion"/>
  </si>
  <si>
    <t>淺色蔬菜</t>
    <phoneticPr fontId="19" type="noConversion"/>
  </si>
  <si>
    <t>煮</t>
    <phoneticPr fontId="19" type="noConversion"/>
  </si>
  <si>
    <t>雞蛋</t>
    <phoneticPr fontId="19" type="noConversion"/>
  </si>
  <si>
    <t>煮</t>
    <phoneticPr fontId="19" type="noConversion"/>
  </si>
  <si>
    <t>木耳</t>
    <phoneticPr fontId="19" type="noConversion"/>
  </si>
  <si>
    <t>金針菇</t>
    <phoneticPr fontId="19" type="noConversion"/>
  </si>
  <si>
    <t>蒸</t>
    <phoneticPr fontId="19" type="noConversion"/>
  </si>
  <si>
    <t>白米</t>
    <phoneticPr fontId="19" type="noConversion"/>
  </si>
  <si>
    <t>冷</t>
    <phoneticPr fontId="19" type="noConversion"/>
  </si>
  <si>
    <t>新鮮竹筍</t>
    <phoneticPr fontId="19" type="noConversion"/>
  </si>
  <si>
    <t>生鮮豬絞肉</t>
    <phoneticPr fontId="19" type="noConversion"/>
  </si>
  <si>
    <t>滷</t>
    <phoneticPr fontId="19" type="noConversion"/>
  </si>
  <si>
    <t>煮</t>
    <phoneticPr fontId="19" type="noConversion"/>
  </si>
  <si>
    <t>白蘿蔔</t>
    <phoneticPr fontId="19" type="noConversion"/>
  </si>
  <si>
    <t>生鮮豬大骨</t>
    <phoneticPr fontId="19" type="noConversion"/>
  </si>
  <si>
    <t>生鮮豬肉</t>
    <phoneticPr fontId="19" type="noConversion"/>
  </si>
  <si>
    <t>醃</t>
    <phoneticPr fontId="19" type="noConversion"/>
  </si>
  <si>
    <t>紅麵線</t>
    <phoneticPr fontId="19" type="noConversion"/>
  </si>
  <si>
    <t>烤</t>
    <phoneticPr fontId="19" type="noConversion"/>
  </si>
  <si>
    <t>地瓜飯</t>
    <phoneticPr fontId="19" type="noConversion"/>
  </si>
  <si>
    <t>地瓜</t>
    <phoneticPr fontId="19" type="noConversion"/>
  </si>
  <si>
    <t>淺色蔬菜</t>
    <phoneticPr fontId="19" type="noConversion"/>
  </si>
  <si>
    <t>深色蔬菜</t>
    <phoneticPr fontId="19" type="noConversion"/>
  </si>
  <si>
    <t>海</t>
    <phoneticPr fontId="19" type="noConversion"/>
  </si>
  <si>
    <t>炸</t>
    <phoneticPr fontId="19" type="noConversion"/>
  </si>
  <si>
    <t>炸</t>
    <phoneticPr fontId="19" type="noConversion"/>
  </si>
  <si>
    <t>美白菇</t>
    <phoneticPr fontId="19" type="noConversion"/>
  </si>
  <si>
    <t>薑</t>
    <phoneticPr fontId="19" type="noConversion"/>
  </si>
  <si>
    <t>豆腐</t>
    <phoneticPr fontId="19" type="noConversion"/>
  </si>
  <si>
    <t>海</t>
    <phoneticPr fontId="19" type="noConversion"/>
  </si>
  <si>
    <t>韭菜</t>
    <phoneticPr fontId="19" type="noConversion"/>
  </si>
  <si>
    <t>地瓜飯</t>
    <phoneticPr fontId="19" type="noConversion"/>
  </si>
  <si>
    <t>蕃茄</t>
    <phoneticPr fontId="19" type="noConversion"/>
  </si>
  <si>
    <t>地瓜</t>
    <phoneticPr fontId="19" type="noConversion"/>
  </si>
  <si>
    <t>炒</t>
    <phoneticPr fontId="19" type="noConversion"/>
  </si>
  <si>
    <t>柴魚片</t>
    <phoneticPr fontId="19" type="noConversion"/>
  </si>
  <si>
    <t>高麗菜</t>
    <phoneticPr fontId="19" type="noConversion"/>
  </si>
  <si>
    <t>金針菇</t>
    <phoneticPr fontId="19" type="noConversion"/>
  </si>
  <si>
    <t>花生粉</t>
    <phoneticPr fontId="19" type="noConversion"/>
  </si>
  <si>
    <t>毛豆莢</t>
    <phoneticPr fontId="19" type="noConversion"/>
  </si>
  <si>
    <t>黑胡椒</t>
    <phoneticPr fontId="19" type="noConversion"/>
  </si>
  <si>
    <t>九層塔</t>
    <phoneticPr fontId="19" type="noConversion"/>
  </si>
  <si>
    <t>味噌</t>
    <phoneticPr fontId="19" type="noConversion"/>
  </si>
  <si>
    <t>烤脆皮雞排</t>
    <phoneticPr fontId="19" type="noConversion"/>
  </si>
  <si>
    <t>柴魚蔬菜湯</t>
    <phoneticPr fontId="19" type="noConversion"/>
  </si>
  <si>
    <t>炸</t>
    <phoneticPr fontId="19" type="noConversion"/>
  </si>
  <si>
    <t>烤</t>
    <phoneticPr fontId="19" type="noConversion"/>
  </si>
  <si>
    <t>炸</t>
    <phoneticPr fontId="19" type="noConversion"/>
  </si>
  <si>
    <t>煮</t>
    <phoneticPr fontId="19" type="noConversion"/>
  </si>
  <si>
    <t>地瓜薯條</t>
    <phoneticPr fontId="19" type="noConversion"/>
  </si>
  <si>
    <t>洋芋</t>
    <phoneticPr fontId="19" type="noConversion"/>
  </si>
  <si>
    <t>咖哩粉</t>
    <phoneticPr fontId="19" type="noConversion"/>
  </si>
  <si>
    <t>生鮮豬肉</t>
    <phoneticPr fontId="19" type="noConversion"/>
  </si>
  <si>
    <t>白蘿蔔</t>
    <phoneticPr fontId="19" type="noConversion"/>
  </si>
  <si>
    <t>味噌豆腐湯(豆)</t>
    <phoneticPr fontId="19" type="noConversion"/>
  </si>
  <si>
    <t>豆干</t>
    <phoneticPr fontId="19" type="noConversion"/>
  </si>
  <si>
    <t>醣類：</t>
    <phoneticPr fontId="19" type="noConversion"/>
  </si>
  <si>
    <t>主食類</t>
    <phoneticPr fontId="19" type="noConversion"/>
  </si>
  <si>
    <t>蔬菜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</si>
  <si>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</si>
  <si>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</si>
  <si>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</si>
  <si>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</si>
  <si>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</si>
  <si>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</si>
  <si>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</si>
  <si>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高麗菜</t>
    <phoneticPr fontId="19" type="noConversion"/>
  </si>
  <si>
    <t>金針菇</t>
    <phoneticPr fontId="19" type="noConversion"/>
  </si>
  <si>
    <t>麵線糊湯(芡)</t>
    <phoneticPr fontId="19" type="noConversion"/>
  </si>
  <si>
    <t>生鮮豬絞肉</t>
    <phoneticPr fontId="19" type="noConversion"/>
  </si>
  <si>
    <t>4月1日(四)</t>
    <phoneticPr fontId="19" type="noConversion"/>
  </si>
  <si>
    <t>4月2日(五)</t>
    <phoneticPr fontId="19" type="noConversion"/>
  </si>
  <si>
    <t>4月5日(一)</t>
    <phoneticPr fontId="19" type="noConversion"/>
  </si>
  <si>
    <t>4月6日(二)</t>
    <phoneticPr fontId="19" type="noConversion"/>
  </si>
  <si>
    <t>4月7日(三)</t>
    <phoneticPr fontId="19" type="noConversion"/>
  </si>
  <si>
    <t>4月8日(四)</t>
    <phoneticPr fontId="19" type="noConversion"/>
  </si>
  <si>
    <t>4月9日(五)</t>
    <phoneticPr fontId="19" type="noConversion"/>
  </si>
  <si>
    <t>4月19日(一)</t>
    <phoneticPr fontId="19" type="noConversion"/>
  </si>
  <si>
    <t>4月20日(二)</t>
    <phoneticPr fontId="19" type="noConversion"/>
  </si>
  <si>
    <t>4月21日(三)</t>
    <phoneticPr fontId="19" type="noConversion"/>
  </si>
  <si>
    <t>4月22日(四)</t>
    <phoneticPr fontId="19" type="noConversion"/>
  </si>
  <si>
    <t>4月23日(五)</t>
    <phoneticPr fontId="19" type="noConversion"/>
  </si>
  <si>
    <t>4月26日(一)</t>
    <phoneticPr fontId="19" type="noConversion"/>
  </si>
  <si>
    <t>4月27日(二)</t>
    <phoneticPr fontId="19" type="noConversion"/>
  </si>
  <si>
    <t>4月28日(三)</t>
    <phoneticPr fontId="19" type="noConversion"/>
  </si>
  <si>
    <t>4月29日(四)</t>
    <phoneticPr fontId="19" type="noConversion"/>
  </si>
  <si>
    <t>4月30日(五)</t>
    <phoneticPr fontId="19" type="noConversion"/>
  </si>
  <si>
    <t>白米</t>
    <phoneticPr fontId="19" type="noConversion"/>
  </si>
  <si>
    <t>地瓜飯</t>
    <phoneticPr fontId="19" type="noConversion"/>
  </si>
  <si>
    <t>日式大阪燒</t>
    <phoneticPr fontId="19" type="noConversion"/>
  </si>
  <si>
    <t>菇菇湯</t>
    <phoneticPr fontId="19" type="noConversion"/>
  </si>
  <si>
    <t>咖哩肉</t>
    <phoneticPr fontId="19" type="noConversion"/>
  </si>
  <si>
    <t>酸菜豬血湯(醃)</t>
    <phoneticPr fontId="19" type="noConversion"/>
  </si>
  <si>
    <t>巧克力饅頭(冷)</t>
    <phoneticPr fontId="19" type="noConversion"/>
  </si>
  <si>
    <t>味噌海芽湯</t>
    <phoneticPr fontId="19" type="noConversion"/>
  </si>
  <si>
    <t>鐵路肉排</t>
    <phoneticPr fontId="19" type="noConversion"/>
  </si>
  <si>
    <t>黃金炒飯</t>
    <phoneticPr fontId="19" type="noConversion"/>
  </si>
  <si>
    <t>烤饅頭(冷)</t>
    <phoneticPr fontId="19" type="noConversion"/>
  </si>
  <si>
    <t>紅蘿蔔炒蛋</t>
    <phoneticPr fontId="19" type="noConversion"/>
  </si>
  <si>
    <t>椒鹽豆腐(豆)</t>
    <phoneticPr fontId="19" type="noConversion"/>
  </si>
  <si>
    <t>4月12日(一)</t>
    <phoneticPr fontId="19" type="noConversion"/>
  </si>
  <si>
    <t>4月13日(二)</t>
    <phoneticPr fontId="19" type="noConversion"/>
  </si>
  <si>
    <t>4月14日(三)</t>
    <phoneticPr fontId="19" type="noConversion"/>
  </si>
  <si>
    <t>4月15日(四)</t>
    <phoneticPr fontId="19" type="noConversion"/>
  </si>
  <si>
    <t>4月16日(五)</t>
    <phoneticPr fontId="19" type="noConversion"/>
  </si>
  <si>
    <t>咖哩肉片</t>
    <phoneticPr fontId="19" type="noConversion"/>
  </si>
  <si>
    <t>沙茶雙菇</t>
    <phoneticPr fontId="19" type="noConversion"/>
  </si>
  <si>
    <t>黑胡椒豬柳</t>
    <phoneticPr fontId="19" type="noConversion"/>
  </si>
  <si>
    <t>客家板條</t>
    <phoneticPr fontId="19" type="noConversion"/>
  </si>
  <si>
    <t>蔬菜滷味(豆)</t>
    <phoneticPr fontId="19" type="noConversion"/>
  </si>
  <si>
    <t>蕃茄打拋豬</t>
    <phoneticPr fontId="19" type="noConversion"/>
  </si>
  <si>
    <t>壽喜燒</t>
    <phoneticPr fontId="19" type="noConversion"/>
  </si>
  <si>
    <t>三杯雞</t>
    <phoneticPr fontId="19" type="noConversion"/>
  </si>
  <si>
    <t>珍菇花椰菜</t>
    <phoneticPr fontId="19" type="noConversion"/>
  </si>
  <si>
    <t>香筍肉絲</t>
    <phoneticPr fontId="19" type="noConversion"/>
  </si>
  <si>
    <t>黑胡椒毛豆莢</t>
    <phoneticPr fontId="19" type="noConversion"/>
  </si>
  <si>
    <t>彩頭燒</t>
    <phoneticPr fontId="19" type="noConversion"/>
  </si>
  <si>
    <t>鹹豬肉</t>
    <phoneticPr fontId="19" type="noConversion"/>
  </si>
  <si>
    <t>冬瓜湯</t>
    <phoneticPr fontId="19" type="noConversion"/>
  </si>
  <si>
    <t>玉米濃湯(芡)</t>
    <phoneticPr fontId="19" type="noConversion"/>
  </si>
  <si>
    <t>阿膳師肉排</t>
    <phoneticPr fontId="19" type="noConversion"/>
  </si>
  <si>
    <t>花生米血糕(冷)</t>
    <phoneticPr fontId="19" type="noConversion"/>
  </si>
  <si>
    <t>菜脯蛋(醃)</t>
    <phoneticPr fontId="19" type="noConversion"/>
  </si>
  <si>
    <t>起司焗白菜鍋</t>
    <phoneticPr fontId="19" type="noConversion"/>
  </si>
  <si>
    <t>瓜仔肉(醃)</t>
    <phoneticPr fontId="19" type="noConversion"/>
  </si>
  <si>
    <t>花花世界</t>
    <phoneticPr fontId="19" type="noConversion"/>
  </si>
  <si>
    <t>冬瓜鴨</t>
    <phoneticPr fontId="19" type="noConversion"/>
  </si>
  <si>
    <t>沙茶肉片</t>
    <phoneticPr fontId="19" type="noConversion"/>
  </si>
  <si>
    <t>小黃瓜</t>
    <phoneticPr fontId="19" type="noConversion"/>
  </si>
  <si>
    <t>百頁</t>
    <phoneticPr fontId="19" type="noConversion"/>
  </si>
  <si>
    <t>紅蘿蔔</t>
    <phoneticPr fontId="19" type="noConversion"/>
  </si>
  <si>
    <t>生鮮鯊魚肉</t>
    <phoneticPr fontId="19" type="noConversion"/>
  </si>
  <si>
    <t>加</t>
    <phoneticPr fontId="19" type="noConversion"/>
  </si>
  <si>
    <t>白蘿蔔</t>
    <phoneticPr fontId="19" type="noConversion"/>
  </si>
  <si>
    <t>清明/兒童節連假</t>
    <phoneticPr fontId="19" type="noConversion"/>
  </si>
  <si>
    <t>生鮮豬肉</t>
    <phoneticPr fontId="19" type="noConversion"/>
  </si>
  <si>
    <t>洋蔥</t>
    <phoneticPr fontId="19" type="noConversion"/>
  </si>
  <si>
    <t>咖哩粉</t>
    <phoneticPr fontId="19" type="noConversion"/>
  </si>
  <si>
    <t>秀珍菇</t>
    <phoneticPr fontId="19" type="noConversion"/>
  </si>
  <si>
    <t>生鮮豬肉</t>
    <phoneticPr fontId="19" type="noConversion"/>
  </si>
  <si>
    <t>紅蘿蔔</t>
    <phoneticPr fontId="19" type="noConversion"/>
  </si>
  <si>
    <t>木耳</t>
    <phoneticPr fontId="19" type="noConversion"/>
  </si>
  <si>
    <t>花椰菜</t>
    <phoneticPr fontId="19" type="noConversion"/>
  </si>
  <si>
    <t>起司</t>
    <phoneticPr fontId="19" type="noConversion"/>
  </si>
  <si>
    <t>味噌</t>
    <phoneticPr fontId="19" type="noConversion"/>
  </si>
  <si>
    <t>海芽</t>
    <phoneticPr fontId="19" type="noConversion"/>
  </si>
  <si>
    <t>鹹酥雞(炸)</t>
    <phoneticPr fontId="19" type="noConversion"/>
  </si>
  <si>
    <t>洋蔥</t>
    <phoneticPr fontId="19" type="noConversion"/>
  </si>
  <si>
    <t>白蘿蔔</t>
    <phoneticPr fontId="19" type="noConversion"/>
  </si>
  <si>
    <t>起司花椰菜</t>
    <phoneticPr fontId="19" type="noConversion"/>
  </si>
  <si>
    <t>高麗菜</t>
    <phoneticPr fontId="19" type="noConversion"/>
  </si>
  <si>
    <t>板條</t>
    <phoneticPr fontId="19" type="noConversion"/>
  </si>
  <si>
    <t>生鮮豬絞肉</t>
    <phoneticPr fontId="19" type="noConversion"/>
  </si>
  <si>
    <t>豆</t>
    <phoneticPr fontId="19" type="noConversion"/>
  </si>
  <si>
    <t>米血</t>
    <phoneticPr fontId="19" type="noConversion"/>
  </si>
  <si>
    <t>生鮮豬絞肉</t>
    <phoneticPr fontId="19" type="noConversion"/>
  </si>
  <si>
    <t>洋蔥</t>
    <phoneticPr fontId="19" type="noConversion"/>
  </si>
  <si>
    <t>紅蘿蔔</t>
    <phoneticPr fontId="19" type="noConversion"/>
  </si>
  <si>
    <t>茶壺湯</t>
    <phoneticPr fontId="19" type="noConversion"/>
  </si>
  <si>
    <t>豆腐</t>
    <phoneticPr fontId="19" type="noConversion"/>
  </si>
  <si>
    <t>豆</t>
    <phoneticPr fontId="19" type="noConversion"/>
  </si>
  <si>
    <t>洋蔥</t>
    <phoneticPr fontId="19" type="noConversion"/>
  </si>
  <si>
    <t>芋頭</t>
    <phoneticPr fontId="19" type="noConversion"/>
  </si>
  <si>
    <t>豆芽菜</t>
    <phoneticPr fontId="19" type="noConversion"/>
  </si>
  <si>
    <t>高麗菜</t>
    <phoneticPr fontId="19" type="noConversion"/>
  </si>
  <si>
    <t>洋蔥</t>
    <phoneticPr fontId="19" type="noConversion"/>
  </si>
  <si>
    <t>金茸三絲湯</t>
    <phoneticPr fontId="19" type="noConversion"/>
  </si>
  <si>
    <t>加</t>
    <phoneticPr fontId="19" type="noConversion"/>
  </si>
  <si>
    <t>豆</t>
    <phoneticPr fontId="19" type="noConversion"/>
  </si>
  <si>
    <t>冬瓜</t>
    <phoneticPr fontId="19" type="noConversion"/>
  </si>
  <si>
    <t>薑</t>
    <phoneticPr fontId="19" type="noConversion"/>
  </si>
  <si>
    <t>生鮮豬肉</t>
    <phoneticPr fontId="19" type="noConversion"/>
  </si>
  <si>
    <t>薑泥肉片</t>
    <phoneticPr fontId="19" type="noConversion"/>
  </si>
  <si>
    <t>酸菜</t>
    <phoneticPr fontId="19" type="noConversion"/>
  </si>
  <si>
    <t>豬血</t>
    <phoneticPr fontId="19" type="noConversion"/>
  </si>
  <si>
    <t>醃</t>
    <phoneticPr fontId="19" type="noConversion"/>
  </si>
  <si>
    <t>生鮮雞排</t>
    <phoneticPr fontId="19" type="noConversion"/>
  </si>
  <si>
    <t>生鮮竹筍</t>
    <phoneticPr fontId="19" type="noConversion"/>
  </si>
  <si>
    <t>榨醬麵(豆)</t>
    <phoneticPr fontId="19" type="noConversion"/>
  </si>
  <si>
    <t>紫菜</t>
    <phoneticPr fontId="19" type="noConversion"/>
  </si>
  <si>
    <t>生鮮魷魚圈</t>
    <phoneticPr fontId="19" type="noConversion"/>
  </si>
  <si>
    <t>海</t>
    <phoneticPr fontId="19" type="noConversion"/>
  </si>
  <si>
    <t>甜不辣</t>
    <phoneticPr fontId="19" type="noConversion"/>
  </si>
  <si>
    <t>冬瓜</t>
    <phoneticPr fontId="19" type="noConversion"/>
  </si>
  <si>
    <t>生鮮翅小腿</t>
    <phoneticPr fontId="19" type="noConversion"/>
  </si>
  <si>
    <t>生鮮豬腳丁</t>
    <phoneticPr fontId="19" type="noConversion"/>
  </si>
  <si>
    <t>玉米粒</t>
    <phoneticPr fontId="19" type="noConversion"/>
  </si>
  <si>
    <t>雞蛋</t>
    <phoneticPr fontId="19" type="noConversion"/>
  </si>
  <si>
    <t>青豆仁</t>
    <phoneticPr fontId="19" type="noConversion"/>
  </si>
  <si>
    <t>紅蘿蔔</t>
    <phoneticPr fontId="19" type="noConversion"/>
  </si>
  <si>
    <t>紅燒豬腳肉丁(醃)</t>
    <phoneticPr fontId="19" type="noConversion"/>
  </si>
  <si>
    <t>筍乾</t>
    <phoneticPr fontId="19" type="noConversion"/>
  </si>
  <si>
    <t>菜脯</t>
    <phoneticPr fontId="19" type="noConversion"/>
  </si>
  <si>
    <t>大白菜</t>
    <phoneticPr fontId="19" type="noConversion"/>
  </si>
  <si>
    <t>海加</t>
    <phoneticPr fontId="19" type="noConversion"/>
  </si>
  <si>
    <t>碎瓜</t>
    <phoneticPr fontId="19" type="noConversion"/>
  </si>
  <si>
    <t>木耳</t>
    <phoneticPr fontId="19" type="noConversion"/>
  </si>
  <si>
    <t>烤饅頭</t>
    <phoneticPr fontId="19" type="noConversion"/>
  </si>
  <si>
    <t>生鮮鴨肉</t>
    <phoneticPr fontId="19" type="noConversion"/>
  </si>
  <si>
    <t xml:space="preserve">薑 </t>
    <phoneticPr fontId="19" type="noConversion"/>
  </si>
  <si>
    <t>雙炸魚丁(炸)(海)(豆)</t>
    <phoneticPr fontId="19" type="noConversion"/>
  </si>
  <si>
    <t>杏鮑菇</t>
    <phoneticPr fontId="19" type="noConversion"/>
  </si>
  <si>
    <t>紅蘿蔔</t>
    <phoneticPr fontId="19" type="noConversion"/>
  </si>
  <si>
    <t>花瓜雞丁(豆)</t>
    <phoneticPr fontId="19" type="noConversion"/>
  </si>
  <si>
    <t>鐵路肉排</t>
    <phoneticPr fontId="19" type="noConversion"/>
  </si>
  <si>
    <t>滷</t>
    <phoneticPr fontId="19" type="noConversion"/>
  </si>
  <si>
    <t>什錦鴿蛋</t>
    <phoneticPr fontId="19" type="noConversion"/>
  </si>
  <si>
    <t>紅燒排骨</t>
    <phoneticPr fontId="19" type="noConversion"/>
  </si>
  <si>
    <t>雞堡肉(加)</t>
    <phoneticPr fontId="19" type="noConversion"/>
  </si>
  <si>
    <t>雞堡肉</t>
    <phoneticPr fontId="19" type="noConversion"/>
  </si>
  <si>
    <t>加</t>
    <phoneticPr fontId="19" type="noConversion"/>
  </si>
  <si>
    <t>日式海芽湯</t>
    <phoneticPr fontId="19" type="noConversion"/>
  </si>
  <si>
    <t>味噌</t>
    <phoneticPr fontId="19" type="noConversion"/>
  </si>
  <si>
    <t>薑</t>
    <phoneticPr fontId="19" type="noConversion"/>
  </si>
  <si>
    <t>清蒸肉丸子</t>
    <phoneticPr fontId="19" type="noConversion"/>
  </si>
  <si>
    <t>豆豆雞丁(炸)(豆)</t>
    <phoneticPr fontId="19" type="noConversion"/>
  </si>
  <si>
    <t>豆腐</t>
    <phoneticPr fontId="19" type="noConversion"/>
  </si>
  <si>
    <t>豆</t>
    <phoneticPr fontId="19" type="noConversion"/>
  </si>
  <si>
    <t>白醬馬鈴薯</t>
    <phoneticPr fontId="19" type="noConversion"/>
  </si>
  <si>
    <t>香酥花枝排(炸)(海加)</t>
    <phoneticPr fontId="19" type="noConversion"/>
  </si>
  <si>
    <t>花枝排</t>
    <phoneticPr fontId="19" type="noConversion"/>
  </si>
  <si>
    <t>玉米三色</t>
    <phoneticPr fontId="19" type="noConversion"/>
  </si>
  <si>
    <t>香Q米飯</t>
    <phoneticPr fontId="19" type="noConversion"/>
  </si>
  <si>
    <t>義大利麵</t>
    <phoneticPr fontId="19" type="noConversion"/>
  </si>
  <si>
    <t>筍乾扣肉(醃)</t>
    <phoneticPr fontId="19" type="noConversion"/>
  </si>
  <si>
    <t>鮮蝦卷(海加)</t>
    <phoneticPr fontId="19" type="noConversion"/>
  </si>
  <si>
    <t>豆腐湯(豆)</t>
    <phoneticPr fontId="19" type="noConversion"/>
  </si>
  <si>
    <t>夏威夷炒飯</t>
    <phoneticPr fontId="19" type="noConversion"/>
  </si>
  <si>
    <t>香Q米飯</t>
    <phoneticPr fontId="19" type="noConversion"/>
  </si>
  <si>
    <t>筍片大骨湯</t>
    <phoneticPr fontId="19" type="noConversion"/>
  </si>
  <si>
    <t>五香滷蛋</t>
    <phoneticPr fontId="19" type="noConversion"/>
  </si>
  <si>
    <t>豆腐鍋(豆)</t>
    <phoneticPr fontId="19" type="noConversion"/>
  </si>
  <si>
    <t>蘿蔔湯</t>
    <phoneticPr fontId="19" type="noConversion"/>
  </si>
  <si>
    <t>招牌雞排</t>
    <phoneticPr fontId="19" type="noConversion"/>
  </si>
  <si>
    <t>韓式肉片</t>
    <phoneticPr fontId="19" type="noConversion"/>
  </si>
  <si>
    <t>紫菜薑絲湯</t>
    <phoneticPr fontId="19" type="noConversion"/>
  </si>
  <si>
    <t>地瓜</t>
    <phoneticPr fontId="19" type="noConversion"/>
  </si>
  <si>
    <t>筍乾</t>
    <phoneticPr fontId="19" type="noConversion"/>
  </si>
  <si>
    <t>鮮蝦卷</t>
    <phoneticPr fontId="19" type="noConversion"/>
  </si>
  <si>
    <t>豆</t>
    <phoneticPr fontId="19" type="noConversion"/>
  </si>
  <si>
    <t>醃</t>
    <phoneticPr fontId="19" type="noConversion"/>
  </si>
  <si>
    <t>巧克力饅頭</t>
    <phoneticPr fontId="19" type="noConversion"/>
  </si>
  <si>
    <t>冷</t>
    <phoneticPr fontId="19" type="noConversion"/>
  </si>
  <si>
    <t>鴿蛋</t>
    <phoneticPr fontId="19" type="noConversion"/>
  </si>
  <si>
    <t>高麗菜</t>
    <phoneticPr fontId="19" type="noConversion"/>
  </si>
  <si>
    <t>紅蘿蔔</t>
    <phoneticPr fontId="19" type="noConversion"/>
  </si>
  <si>
    <t>木耳</t>
    <phoneticPr fontId="19" type="noConversion"/>
  </si>
  <si>
    <t>烤</t>
    <phoneticPr fontId="19" type="noConversion"/>
  </si>
  <si>
    <t>海帶絲</t>
    <phoneticPr fontId="19" type="noConversion"/>
  </si>
  <si>
    <t>芹菜</t>
    <phoneticPr fontId="19" type="noConversion"/>
  </si>
  <si>
    <t>涼拌小菜(豆)</t>
    <phoneticPr fontId="19" type="noConversion"/>
  </si>
  <si>
    <t>滷</t>
    <phoneticPr fontId="19" type="noConversion"/>
  </si>
  <si>
    <t>紫菜蛋花湯</t>
    <phoneticPr fontId="19" type="noConversion"/>
  </si>
  <si>
    <t>翅小腿</t>
    <phoneticPr fontId="19" type="noConversion"/>
  </si>
  <si>
    <t>雙拼魷魚圈(海)(加)(炸)</t>
    <phoneticPr fontId="19" type="noConversion"/>
  </si>
  <si>
    <t>杏鮑菇</t>
    <phoneticPr fontId="19" type="noConversion"/>
  </si>
  <si>
    <t>冷</t>
    <phoneticPr fontId="19" type="noConversion"/>
  </si>
  <si>
    <t>豆腐</t>
    <phoneticPr fontId="19" type="noConversion"/>
  </si>
  <si>
    <t>生鮮雞排</t>
    <phoneticPr fontId="19" type="noConversion"/>
  </si>
  <si>
    <t>金針菇</t>
    <phoneticPr fontId="19" type="noConversion"/>
  </si>
  <si>
    <t>三色炒蛋</t>
    <phoneticPr fontId="19" type="noConversion"/>
  </si>
  <si>
    <t>高麗菜</t>
  </si>
  <si>
    <t>雞蛋</t>
  </si>
  <si>
    <t>紅蘿蔔</t>
  </si>
  <si>
    <t>木耳</t>
  </si>
  <si>
    <t>蔬菜湯</t>
    <phoneticPr fontId="19" type="noConversion"/>
  </si>
  <si>
    <t>豬肉及豬可食部位原料之原產地:台灣</t>
  </si>
  <si>
    <t>豬肉及豬可食部位原料之原產地:台灣</t>
    <phoneticPr fontId="19" type="noConversion"/>
  </si>
  <si>
    <t>生鮮豬排骨</t>
    <phoneticPr fontId="19" type="noConversion"/>
  </si>
  <si>
    <t>香雞排(炸)</t>
    <phoneticPr fontId="19" type="noConversion"/>
  </si>
  <si>
    <t>生鮮雞排</t>
    <phoneticPr fontId="19" type="noConversion"/>
  </si>
  <si>
    <t>鮮菇竹筍湯</t>
    <phoneticPr fontId="19" type="noConversion"/>
  </si>
  <si>
    <t>雙拼魚丁(海)(炸)</t>
    <phoneticPr fontId="19" type="noConversion"/>
  </si>
  <si>
    <t>烤</t>
    <phoneticPr fontId="19" type="noConversion"/>
  </si>
  <si>
    <t>香酥雞腿(炸)</t>
    <phoneticPr fontId="19" type="noConversion"/>
  </si>
  <si>
    <t>太祖魷魚羹(海)</t>
    <phoneticPr fontId="19" type="noConversion"/>
  </si>
  <si>
    <t>生鮮魷魚</t>
    <phoneticPr fontId="19" type="noConversion"/>
  </si>
  <si>
    <t>新鮮竹筍</t>
    <phoneticPr fontId="19" type="noConversion"/>
  </si>
  <si>
    <t>紅蘿蔔</t>
    <phoneticPr fontId="19" type="noConversion"/>
  </si>
  <si>
    <t>木耳</t>
    <phoneticPr fontId="19" type="noConversion"/>
  </si>
  <si>
    <t>有機深色蔬菜</t>
    <phoneticPr fontId="19" type="noConversion"/>
  </si>
  <si>
    <t>有機淺色蔬菜</t>
    <phoneticPr fontId="19" type="noConversion"/>
  </si>
  <si>
    <t>翅小腿</t>
    <phoneticPr fontId="19" type="noConversion"/>
  </si>
  <si>
    <t>小丸子片</t>
    <phoneticPr fontId="19" type="noConversion"/>
  </si>
  <si>
    <t>小丸片湯(加)</t>
    <phoneticPr fontId="19" type="noConversion"/>
  </si>
  <si>
    <t>菜頭丸片湯(加)</t>
    <phoneticPr fontId="19" type="noConversion"/>
  </si>
  <si>
    <t>小丸子片</t>
    <phoneticPr fontId="19" type="noConversion"/>
  </si>
  <si>
    <t>110年4月1日-4月2日第一週菜單明細(永靖國小--承富)</t>
    <phoneticPr fontId="19" type="noConversion"/>
  </si>
  <si>
    <t>110年4月5日-4月9日第二週菜單明細(永靖國小--承富)</t>
    <phoneticPr fontId="19" type="noConversion"/>
  </si>
  <si>
    <t>110年4月12日-4月16日第三週菜單明細(永靖國小--承富)</t>
    <phoneticPr fontId="19" type="noConversion"/>
  </si>
  <si>
    <t>110年4月26日-4月30日第五週菜單明細(永靖國小--承富)</t>
    <phoneticPr fontId="19" type="noConversion"/>
  </si>
  <si>
    <t>110年4月19日-4月23日第四週菜單明細(永靖國小--承富)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</si>
</sst>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  <numFmt numFmtId="181" formatCode="0_ "/>
  </numFmts>
  <fonts count="8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28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sz val="26"/>
      <name val="標楷體"/>
      <family val="4"/>
      <charset val="136"/>
    </font>
    <font>
      <sz val="18"/>
      <name val="標楷體"/>
      <family val="4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20"/>
      <color rgb="FF009999"/>
      <name val="標楷體"/>
      <family val="4"/>
      <charset val="136"/>
    </font>
    <font>
      <sz val="22"/>
      <name val="標楷體"/>
      <family val="4"/>
      <charset val="136"/>
    </font>
    <font>
      <sz val="18"/>
      <name val="新細明體"/>
      <family val="1"/>
      <charset val="136"/>
    </font>
    <font>
      <b/>
      <sz val="18"/>
      <color rgb="FF7030A0"/>
      <name val="標楷體"/>
      <family val="4"/>
      <charset val="136"/>
    </font>
    <font>
      <b/>
      <sz val="18"/>
      <color theme="5" tint="-0.249977111117893"/>
      <name val="標楷體"/>
      <family val="4"/>
      <charset val="136"/>
    </font>
    <font>
      <b/>
      <sz val="18"/>
      <color rgb="FF6600FF"/>
      <name val="標楷體"/>
      <family val="4"/>
      <charset val="136"/>
    </font>
    <font>
      <b/>
      <sz val="18"/>
      <color rgb="FF009999"/>
      <name val="標楷體"/>
      <family val="4"/>
      <charset val="136"/>
    </font>
    <font>
      <b/>
      <sz val="18"/>
      <color rgb="FFFF3399"/>
      <name val="標楷體"/>
      <family val="4"/>
      <charset val="136"/>
    </font>
    <font>
      <sz val="21.5"/>
      <name val="標楷體"/>
      <family val="4"/>
      <charset val="136"/>
    </font>
    <font>
      <b/>
      <sz val="21.5"/>
      <name val="標楷體"/>
      <family val="4"/>
      <charset val="136"/>
    </font>
    <font>
      <b/>
      <sz val="21.5"/>
      <color rgb="FF7030A0"/>
      <name val="華康棒棒體W5"/>
      <family val="5"/>
      <charset val="136"/>
    </font>
    <font>
      <b/>
      <sz val="21.5"/>
      <color rgb="FF002060"/>
      <name val="華康墨字體"/>
      <family val="5"/>
      <charset val="136"/>
    </font>
    <font>
      <b/>
      <sz val="21.5"/>
      <color rgb="FFFF0000"/>
      <name val="華康流隸體(P)"/>
      <family val="4"/>
      <charset val="136"/>
    </font>
    <font>
      <b/>
      <sz val="21.5"/>
      <color theme="5" tint="-0.249977111117893"/>
      <name val="華康棒棒體W5"/>
      <family val="5"/>
      <charset val="136"/>
    </font>
    <font>
      <b/>
      <sz val="21.5"/>
      <color rgb="FFFF3399"/>
      <name val="華康墨字體"/>
      <family val="5"/>
      <charset val="136"/>
    </font>
    <font>
      <b/>
      <sz val="21.5"/>
      <color rgb="FF008000"/>
      <name val="華康棒棒體W5"/>
      <family val="5"/>
      <charset val="136"/>
    </font>
    <font>
      <b/>
      <sz val="21.5"/>
      <color rgb="FF6600FF"/>
      <name val="華康墨字體"/>
      <family val="5"/>
      <charset val="136"/>
    </font>
    <font>
      <b/>
      <sz val="21.5"/>
      <color rgb="FF0070C0"/>
      <name val="華康流隸體(P)"/>
      <family val="4"/>
      <charset val="136"/>
    </font>
    <font>
      <b/>
      <sz val="21.5"/>
      <color rgb="FF6600FF"/>
      <name val="華康棒棒體W5"/>
      <family val="5"/>
      <charset val="136"/>
    </font>
    <font>
      <b/>
      <sz val="21.5"/>
      <color theme="5" tint="-0.499984740745262"/>
      <name val="華康墨字體"/>
      <family val="5"/>
      <charset val="136"/>
    </font>
    <font>
      <b/>
      <sz val="21.5"/>
      <color rgb="FFFF3399"/>
      <name val="華康流隸體(P)"/>
      <family val="4"/>
      <charset val="136"/>
    </font>
    <font>
      <b/>
      <sz val="21.5"/>
      <color rgb="FF008000"/>
      <name val="華康流隸體(P)"/>
      <family val="4"/>
      <charset val="136"/>
    </font>
    <font>
      <b/>
      <sz val="21.5"/>
      <color rgb="FF00B050"/>
      <name val="華康棒棒體W5"/>
      <family val="5"/>
      <charset val="136"/>
    </font>
    <font>
      <b/>
      <sz val="21.5"/>
      <color rgb="FFFF3399"/>
      <name val="華康棒棒體W5"/>
      <family val="5"/>
      <charset val="136"/>
    </font>
    <font>
      <b/>
      <sz val="21.5"/>
      <color theme="5" tint="-0.499984740745262"/>
      <name val="華康流隸體(P)"/>
      <family val="4"/>
      <charset val="136"/>
    </font>
    <font>
      <b/>
      <sz val="21.5"/>
      <color rgb="FF7030A0"/>
      <name val="華康流隸體(P)"/>
      <family val="4"/>
      <charset val="136"/>
    </font>
    <font>
      <b/>
      <sz val="21.5"/>
      <color rgb="FF0070C0"/>
      <name val="華康墨字體"/>
      <family val="5"/>
      <charset val="136"/>
    </font>
    <font>
      <b/>
      <sz val="21.5"/>
      <color theme="2" tint="-0.499984740745262"/>
      <name val="華康棒棒體W5"/>
      <family val="5"/>
      <charset val="136"/>
    </font>
    <font>
      <b/>
      <sz val="21.5"/>
      <color rgb="FF0070C0"/>
      <name val="華康棒棒體W5"/>
      <family val="5"/>
      <charset val="136"/>
    </font>
    <font>
      <b/>
      <sz val="21.5"/>
      <color theme="5" tint="-0.499984740745262"/>
      <name val="華康棒棒體W5"/>
      <family val="5"/>
      <charset val="136"/>
    </font>
    <font>
      <b/>
      <sz val="21.5"/>
      <color rgb="FF002060"/>
      <name val="華康棒棒體W5"/>
      <family val="5"/>
      <charset val="136"/>
    </font>
    <font>
      <b/>
      <sz val="21.5"/>
      <color theme="5" tint="-0.499984740745262"/>
      <name val="華康墨字體(P)"/>
      <family val="5"/>
      <charset val="136"/>
    </font>
    <font>
      <b/>
      <sz val="21.5"/>
      <color rgb="FFC00000"/>
      <name val="華康流隸體(P)"/>
      <family val="4"/>
      <charset val="136"/>
    </font>
    <font>
      <b/>
      <sz val="21.5"/>
      <color rgb="FFFF3399"/>
      <name val="華康墨字體(P)"/>
      <family val="5"/>
      <charset val="136"/>
    </font>
    <font>
      <b/>
      <sz val="21.5"/>
      <color rgb="FF7030A0"/>
      <name val="華康墨字體"/>
      <family val="5"/>
      <charset val="136"/>
    </font>
    <font>
      <b/>
      <sz val="21.5"/>
      <color rgb="FFFF0000"/>
      <name val="華康墨字體"/>
      <family val="5"/>
      <charset val="136"/>
    </font>
    <font>
      <b/>
      <sz val="21.5"/>
      <color rgb="FF009999"/>
      <name val="華康棒棒體W5"/>
      <family val="5"/>
      <charset val="136"/>
    </font>
    <font>
      <b/>
      <sz val="21.5"/>
      <color rgb="FF00B0F0"/>
      <name val="華康流隸體(P)"/>
      <family val="4"/>
      <charset val="136"/>
    </font>
    <font>
      <b/>
      <sz val="21.5"/>
      <color rgb="FF009999"/>
      <name val="華康流隸體(P)"/>
      <family val="4"/>
      <charset val="136"/>
    </font>
    <font>
      <b/>
      <sz val="21"/>
      <color theme="5" tint="-0.249977111117893"/>
      <name val="華康棒棒體W5"/>
      <family val="5"/>
      <charset val="136"/>
    </font>
    <font>
      <b/>
      <sz val="22"/>
      <color theme="5" tint="-0.499984740745262"/>
      <name val="華康墨字體"/>
      <family val="5"/>
      <charset val="136"/>
    </font>
    <font>
      <b/>
      <sz val="22"/>
      <color rgb="FFFF3399"/>
      <name val="華康棒棒體W5"/>
      <family val="5"/>
      <charset val="136"/>
    </font>
    <font>
      <b/>
      <sz val="28"/>
      <name val="新細明體"/>
      <family val="1"/>
      <charset val="136"/>
    </font>
    <font>
      <b/>
      <sz val="20"/>
      <color rgb="FFFF0000"/>
      <name val="新細明體"/>
      <family val="1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8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9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medium">
        <color indexed="59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446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3" fillId="0" borderId="20" xfId="0" applyFont="1" applyFill="1" applyBorder="1" applyAlignment="1">
      <alignment horizontal="left" vertical="center" shrinkToFit="1"/>
    </xf>
    <xf numFmtId="0" fontId="23" fillId="0" borderId="25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20" xfId="0" applyFont="1" applyFill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9" fillId="0" borderId="31" xfId="0" applyFont="1" applyBorder="1" applyAlignment="1">
      <alignment horizontal="right"/>
    </xf>
    <xf numFmtId="0" fontId="23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/>
    </xf>
    <xf numFmtId="0" fontId="28" fillId="0" borderId="33" xfId="0" applyFont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" fillId="0" borderId="0" xfId="19"/>
    <xf numFmtId="0" fontId="33" fillId="0" borderId="11" xfId="0" applyFont="1" applyFill="1" applyBorder="1" applyAlignment="1">
      <alignment horizontal="center" vertical="center" textRotation="255"/>
    </xf>
    <xf numFmtId="0" fontId="34" fillId="0" borderId="0" xfId="19" applyFont="1"/>
    <xf numFmtId="0" fontId="23" fillId="0" borderId="20" xfId="0" applyFont="1" applyFill="1" applyBorder="1" applyAlignment="1">
      <alignment vertical="center" textRotation="255" shrinkToFit="1"/>
    </xf>
    <xf numFmtId="0" fontId="0" fillId="0" borderId="0" xfId="19" applyFont="1"/>
    <xf numFmtId="0" fontId="23" fillId="0" borderId="20" xfId="0" applyFont="1" applyFill="1" applyBorder="1" applyAlignment="1">
      <alignment vertical="center" shrinkToFit="1"/>
    </xf>
    <xf numFmtId="0" fontId="28" fillId="0" borderId="0" xfId="0" applyFont="1" applyBorder="1" applyAlignment="1">
      <alignment horizontal="left" vertical="center"/>
    </xf>
    <xf numFmtId="179" fontId="28" fillId="0" borderId="21" xfId="0" applyNumberFormat="1" applyFont="1" applyBorder="1" applyAlignment="1">
      <alignment horizontal="right"/>
    </xf>
    <xf numFmtId="180" fontId="28" fillId="0" borderId="32" xfId="0" applyNumberFormat="1" applyFont="1" applyBorder="1" applyAlignment="1">
      <alignment horizontal="right"/>
    </xf>
    <xf numFmtId="0" fontId="22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30" fillId="0" borderId="0" xfId="0" applyFont="1" applyBorder="1">
      <alignment vertical="center"/>
    </xf>
    <xf numFmtId="179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180" fontId="28" fillId="0" borderId="0" xfId="0" applyNumberFormat="1" applyFont="1" applyBorder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34" fillId="0" borderId="0" xfId="19" applyFont="1" applyBorder="1" applyAlignment="1"/>
    <xf numFmtId="0" fontId="38" fillId="0" borderId="0" xfId="19" applyFont="1"/>
    <xf numFmtId="0" fontId="37" fillId="0" borderId="35" xfId="19" applyFont="1" applyBorder="1"/>
    <xf numFmtId="180" fontId="37" fillId="0" borderId="36" xfId="19" applyNumberFormat="1" applyFont="1" applyBorder="1"/>
    <xf numFmtId="0" fontId="37" fillId="0" borderId="36" xfId="19" applyFont="1" applyBorder="1"/>
    <xf numFmtId="179" fontId="37" fillId="0" borderId="36" xfId="19" applyNumberFormat="1" applyFont="1" applyBorder="1"/>
    <xf numFmtId="179" fontId="37" fillId="0" borderId="37" xfId="19" applyNumberFormat="1" applyFont="1" applyBorder="1"/>
    <xf numFmtId="0" fontId="37" fillId="0" borderId="38" xfId="19" applyFont="1" applyBorder="1"/>
    <xf numFmtId="179" fontId="37" fillId="0" borderId="39" xfId="19" applyNumberFormat="1" applyFont="1" applyBorder="1"/>
    <xf numFmtId="0" fontId="37" fillId="0" borderId="39" xfId="19" applyFont="1" applyBorder="1"/>
    <xf numFmtId="179" fontId="37" fillId="0" borderId="40" xfId="19" applyNumberFormat="1" applyFont="1" applyBorder="1"/>
    <xf numFmtId="179" fontId="37" fillId="0" borderId="41" xfId="19" applyNumberFormat="1" applyFont="1" applyBorder="1"/>
    <xf numFmtId="179" fontId="37" fillId="0" borderId="42" xfId="19" applyNumberFormat="1" applyFont="1" applyBorder="1"/>
    <xf numFmtId="180" fontId="37" fillId="0" borderId="53" xfId="19" applyNumberFormat="1" applyFont="1" applyBorder="1"/>
    <xf numFmtId="0" fontId="37" fillId="0" borderId="53" xfId="19" applyFont="1" applyBorder="1"/>
    <xf numFmtId="179" fontId="37" fillId="0" borderId="53" xfId="19" applyNumberFormat="1" applyFont="1" applyBorder="1"/>
    <xf numFmtId="0" fontId="23" fillId="0" borderId="0" xfId="19" applyFont="1"/>
    <xf numFmtId="0" fontId="23" fillId="0" borderId="0" xfId="0" applyFont="1" applyBorder="1" applyAlignment="1">
      <alignment horizontal="left" shrinkToFit="1"/>
    </xf>
    <xf numFmtId="0" fontId="43" fillId="24" borderId="16" xfId="0" applyFont="1" applyFill="1" applyBorder="1" applyAlignment="1">
      <alignment horizontal="center" vertical="center" shrinkToFit="1"/>
    </xf>
    <xf numFmtId="0" fontId="43" fillId="0" borderId="20" xfId="0" applyFont="1" applyBorder="1" applyAlignment="1">
      <alignment horizontal="left" vertical="center" shrinkToFit="1"/>
    </xf>
    <xf numFmtId="0" fontId="43" fillId="0" borderId="20" xfId="0" applyFont="1" applyFill="1" applyBorder="1" applyAlignment="1">
      <alignment vertical="center" textRotation="180" shrinkToFit="1"/>
    </xf>
    <xf numFmtId="0" fontId="43" fillId="0" borderId="20" xfId="0" applyFont="1" applyFill="1" applyBorder="1" applyAlignment="1">
      <alignment horizontal="left" vertical="center" shrinkToFit="1"/>
    </xf>
    <xf numFmtId="0" fontId="43" fillId="0" borderId="20" xfId="0" applyFont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center" vertical="center" shrinkToFit="1"/>
    </xf>
    <xf numFmtId="0" fontId="43" fillId="0" borderId="23" xfId="0" applyFont="1" applyBorder="1">
      <alignment vertical="center"/>
    </xf>
    <xf numFmtId="0" fontId="1" fillId="0" borderId="19" xfId="0" applyFont="1" applyFill="1" applyBorder="1" applyAlignment="1">
      <alignment horizontal="center" vertical="center" shrinkToFit="1"/>
    </xf>
    <xf numFmtId="0" fontId="43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23" fillId="0" borderId="0" xfId="0" applyFont="1" applyAlignment="1">
      <alignment horizontal="left" vertical="center"/>
    </xf>
    <xf numFmtId="0" fontId="23" fillId="0" borderId="70" xfId="0" applyFont="1" applyBorder="1" applyAlignment="1">
      <alignment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61" xfId="0" applyFont="1" applyBorder="1" applyAlignment="1">
      <alignment vertical="center" shrinkToFit="1"/>
    </xf>
    <xf numFmtId="0" fontId="23" fillId="0" borderId="61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shrinkToFit="1"/>
    </xf>
    <xf numFmtId="0" fontId="35" fillId="0" borderId="0" xfId="19" applyFont="1" applyBorder="1" applyAlignment="1"/>
    <xf numFmtId="0" fontId="3" fillId="0" borderId="0" xfId="19" applyFont="1"/>
    <xf numFmtId="0" fontId="46" fillId="0" borderId="0" xfId="19" applyFont="1"/>
    <xf numFmtId="0" fontId="37" fillId="0" borderId="0" xfId="19" applyFont="1" applyBorder="1"/>
    <xf numFmtId="180" fontId="37" fillId="0" borderId="0" xfId="19" applyNumberFormat="1" applyFont="1" applyBorder="1"/>
    <xf numFmtId="179" fontId="37" fillId="0" borderId="0" xfId="19" applyNumberFormat="1" applyFont="1" applyBorder="1"/>
    <xf numFmtId="0" fontId="37" fillId="0" borderId="71" xfId="19" applyFont="1" applyBorder="1"/>
    <xf numFmtId="179" fontId="37" fillId="0" borderId="34" xfId="19" applyNumberFormat="1" applyFont="1" applyBorder="1"/>
    <xf numFmtId="0" fontId="37" fillId="0" borderId="34" xfId="19" applyFont="1" applyBorder="1"/>
    <xf numFmtId="179" fontId="37" fillId="0" borderId="54" xfId="19" applyNumberFormat="1" applyFont="1" applyBorder="1"/>
    <xf numFmtId="0" fontId="37" fillId="0" borderId="72" xfId="19" applyFont="1" applyBorder="1"/>
    <xf numFmtId="179" fontId="37" fillId="0" borderId="75" xfId="19" applyNumberFormat="1" applyFont="1" applyBorder="1"/>
    <xf numFmtId="179" fontId="37" fillId="0" borderId="72" xfId="19" applyNumberFormat="1" applyFont="1" applyBorder="1"/>
    <xf numFmtId="0" fontId="37" fillId="0" borderId="68" xfId="19" applyFont="1" applyBorder="1"/>
    <xf numFmtId="0" fontId="37" fillId="0" borderId="41" xfId="19" applyFont="1" applyBorder="1"/>
    <xf numFmtId="0" fontId="0" fillId="0" borderId="0" xfId="0" applyFont="1">
      <alignment vertical="center"/>
    </xf>
    <xf numFmtId="0" fontId="20" fillId="0" borderId="15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3" fillId="0" borderId="20" xfId="0" applyFont="1" applyFill="1" applyBorder="1" applyAlignment="1">
      <alignment vertical="center" textRotation="255" shrinkToFit="1"/>
    </xf>
    <xf numFmtId="0" fontId="29" fillId="0" borderId="61" xfId="0" applyFont="1" applyBorder="1" applyAlignment="1">
      <alignment vertical="center" shrinkToFit="1"/>
    </xf>
    <xf numFmtId="0" fontId="23" fillId="0" borderId="77" xfId="0" applyFont="1" applyFill="1" applyBorder="1" applyAlignment="1">
      <alignment vertical="center" textRotation="180" shrinkToFit="1"/>
    </xf>
    <xf numFmtId="0" fontId="23" fillId="0" borderId="76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3" fillId="0" borderId="58" xfId="0" applyFont="1" applyBorder="1" applyAlignment="1">
      <alignment vertical="center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43" fillId="24" borderId="81" xfId="0" applyFont="1" applyFill="1" applyBorder="1" applyAlignment="1">
      <alignment horizontal="center" vertical="center" shrinkToFit="1"/>
    </xf>
    <xf numFmtId="0" fontId="43" fillId="24" borderId="8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right"/>
    </xf>
    <xf numFmtId="0" fontId="46" fillId="0" borderId="0" xfId="0" applyFont="1">
      <alignment vertical="center"/>
    </xf>
    <xf numFmtId="0" fontId="29" fillId="0" borderId="82" xfId="0" applyFont="1" applyFill="1" applyBorder="1" applyAlignment="1">
      <alignment horizontal="center" vertical="center" shrinkToFit="1"/>
    </xf>
    <xf numFmtId="179" fontId="37" fillId="0" borderId="56" xfId="19" applyNumberFormat="1" applyFont="1" applyBorder="1"/>
    <xf numFmtId="0" fontId="43" fillId="0" borderId="20" xfId="0" applyFont="1" applyFill="1" applyBorder="1" applyAlignment="1">
      <alignment vertical="center" shrinkToFit="1"/>
    </xf>
    <xf numFmtId="0" fontId="23" fillId="0" borderId="70" xfId="0" applyFont="1" applyBorder="1" applyAlignment="1">
      <alignment horizontal="left" vertical="center" shrinkToFit="1"/>
    </xf>
    <xf numFmtId="0" fontId="23" fillId="0" borderId="0" xfId="19" applyFont="1" applyAlignment="1">
      <alignment horizontal="center" vertical="center"/>
    </xf>
    <xf numFmtId="0" fontId="23" fillId="0" borderId="83" xfId="0" applyFont="1" applyFill="1" applyBorder="1" applyAlignment="1">
      <alignment vertical="center" textRotation="180" shrinkToFit="1"/>
    </xf>
    <xf numFmtId="0" fontId="37" fillId="0" borderId="49" xfId="19" applyFont="1" applyBorder="1"/>
    <xf numFmtId="0" fontId="1" fillId="0" borderId="82" xfId="0" applyFont="1" applyFill="1" applyBorder="1" applyAlignment="1">
      <alignment horizontal="center" vertical="center" shrinkToFit="1"/>
    </xf>
    <xf numFmtId="0" fontId="1" fillId="0" borderId="84" xfId="0" applyFont="1" applyBorder="1" applyAlignment="1">
      <alignment horizontal="right"/>
    </xf>
    <xf numFmtId="0" fontId="23" fillId="0" borderId="85" xfId="0" applyFont="1" applyFill="1" applyBorder="1" applyAlignment="1">
      <alignment vertical="center" textRotation="180" shrinkToFit="1"/>
    </xf>
    <xf numFmtId="0" fontId="23" fillId="0" borderId="85" xfId="0" applyFont="1" applyBorder="1" applyAlignment="1">
      <alignment horizontal="left" vertical="center" shrinkToFit="1"/>
    </xf>
    <xf numFmtId="0" fontId="23" fillId="0" borderId="0" xfId="0" applyFont="1" applyFill="1" applyBorder="1" applyAlignment="1">
      <alignment vertical="center" textRotation="180" shrinkToFit="1"/>
    </xf>
    <xf numFmtId="0" fontId="23" fillId="0" borderId="61" xfId="0" applyFont="1" applyBorder="1">
      <alignment vertical="center"/>
    </xf>
    <xf numFmtId="0" fontId="29" fillId="0" borderId="84" xfId="0" applyFont="1" applyBorder="1" applyAlignment="1">
      <alignment horizontal="right"/>
    </xf>
    <xf numFmtId="0" fontId="43" fillId="0" borderId="85" xfId="0" applyFont="1" applyFill="1" applyBorder="1" applyAlignment="1">
      <alignment vertical="center" textRotation="180" shrinkToFit="1"/>
    </xf>
    <xf numFmtId="0" fontId="43" fillId="0" borderId="85" xfId="0" applyFont="1" applyBorder="1" applyAlignment="1">
      <alignment horizontal="left" vertical="center" shrinkToFit="1"/>
    </xf>
    <xf numFmtId="0" fontId="23" fillId="24" borderId="25" xfId="0" applyFont="1" applyFill="1" applyBorder="1" applyAlignment="1">
      <alignment horizontal="center" vertical="center" shrinkToFit="1"/>
    </xf>
    <xf numFmtId="0" fontId="22" fillId="24" borderId="25" xfId="0" applyFont="1" applyFill="1" applyBorder="1" applyAlignment="1">
      <alignment horizontal="center" vertical="center" wrapText="1" shrinkToFit="1"/>
    </xf>
    <xf numFmtId="0" fontId="23" fillId="24" borderId="25" xfId="0" quotePrefix="1" applyFont="1" applyFill="1" applyBorder="1" applyAlignment="1">
      <alignment horizontal="center" vertical="center" shrinkToFit="1"/>
    </xf>
    <xf numFmtId="0" fontId="23" fillId="0" borderId="86" xfId="0" applyFont="1" applyFill="1" applyBorder="1" applyAlignment="1">
      <alignment vertical="center" textRotation="180" shrinkToFit="1"/>
    </xf>
    <xf numFmtId="0" fontId="23" fillId="0" borderId="86" xfId="0" applyFont="1" applyBorder="1" applyAlignment="1">
      <alignment horizontal="left" vertical="center" shrinkToFit="1"/>
    </xf>
    <xf numFmtId="0" fontId="0" fillId="0" borderId="70" xfId="0" applyFont="1" applyBorder="1" applyAlignment="1">
      <alignment vertical="center" shrinkToFit="1"/>
    </xf>
    <xf numFmtId="0" fontId="3" fillId="0" borderId="61" xfId="0" applyFont="1" applyBorder="1" applyAlignment="1">
      <alignment vertical="center" shrinkToFit="1"/>
    </xf>
    <xf numFmtId="9" fontId="23" fillId="0" borderId="20" xfId="44" applyFont="1" applyFill="1" applyBorder="1" applyAlignment="1">
      <alignment horizontal="left" vertical="center" shrinkToFit="1"/>
    </xf>
    <xf numFmtId="9" fontId="23" fillId="0" borderId="20" xfId="44" applyFont="1" applyBorder="1" applyAlignment="1">
      <alignment horizontal="left" vertical="center" shrinkToFit="1"/>
    </xf>
    <xf numFmtId="9" fontId="23" fillId="0" borderId="0" xfId="44" applyFont="1">
      <alignment vertical="center"/>
    </xf>
    <xf numFmtId="9" fontId="23" fillId="0" borderId="61" xfId="44" applyFont="1" applyBorder="1">
      <alignment vertical="center"/>
    </xf>
    <xf numFmtId="9" fontId="23" fillId="0" borderId="20" xfId="44" applyFont="1" applyFill="1" applyBorder="1" applyAlignment="1">
      <alignment vertical="center" textRotation="180" shrinkToFit="1"/>
    </xf>
    <xf numFmtId="181" fontId="23" fillId="0" borderId="20" xfId="44" applyNumberFormat="1" applyFont="1" applyFill="1" applyBorder="1" applyAlignment="1">
      <alignment horizontal="left" vertical="center" shrinkToFit="1"/>
    </xf>
    <xf numFmtId="181" fontId="23" fillId="0" borderId="0" xfId="44" applyNumberFormat="1" applyFont="1" applyAlignment="1">
      <alignment horizontal="left" vertical="center"/>
    </xf>
    <xf numFmtId="181" fontId="23" fillId="0" borderId="20" xfId="44" applyNumberFormat="1" applyFont="1" applyBorder="1" applyAlignment="1">
      <alignment horizontal="left" vertical="center" shrinkToFit="1"/>
    </xf>
    <xf numFmtId="9" fontId="23" fillId="0" borderId="0" xfId="44" applyFont="1" applyFill="1" applyBorder="1" applyAlignment="1">
      <alignment horizontal="left" vertical="center" shrinkToFit="1"/>
    </xf>
    <xf numFmtId="9" fontId="23" fillId="0" borderId="0" xfId="44" applyFont="1" applyBorder="1" applyAlignment="1">
      <alignment horizontal="left" vertical="center" shrinkToFit="1"/>
    </xf>
    <xf numFmtId="9" fontId="23" fillId="0" borderId="0" xfId="44" applyFont="1" applyBorder="1">
      <alignment vertical="center"/>
    </xf>
    <xf numFmtId="9" fontId="23" fillId="0" borderId="0" xfId="44" applyFont="1" applyBorder="1" applyAlignment="1">
      <alignment horizontal="left" vertical="center"/>
    </xf>
    <xf numFmtId="9" fontId="23" fillId="0" borderId="0" xfId="44" applyFont="1" applyFill="1" applyBorder="1" applyAlignment="1">
      <alignment vertical="center" textRotation="180" shrinkToFit="1"/>
    </xf>
    <xf numFmtId="179" fontId="37" fillId="0" borderId="57" xfId="19" applyNumberFormat="1" applyFont="1" applyBorder="1"/>
    <xf numFmtId="179" fontId="37" fillId="0" borderId="88" xfId="19" applyNumberFormat="1" applyFont="1" applyBorder="1"/>
    <xf numFmtId="0" fontId="37" fillId="0" borderId="58" xfId="19" applyFont="1" applyBorder="1"/>
    <xf numFmtId="0" fontId="87" fillId="0" borderId="20" xfId="0" applyFont="1" applyFill="1" applyBorder="1" applyAlignment="1">
      <alignment horizontal="left" vertical="center" shrinkToFit="1"/>
    </xf>
    <xf numFmtId="0" fontId="87" fillId="0" borderId="20" xfId="0" applyFont="1" applyBorder="1" applyAlignment="1">
      <alignment horizontal="left" vertical="center" shrinkToFit="1"/>
    </xf>
    <xf numFmtId="0" fontId="25" fillId="0" borderId="49" xfId="0" applyFont="1" applyBorder="1" applyAlignment="1">
      <alignment horizontal="left" vertical="center" shrinkToFit="1"/>
    </xf>
    <xf numFmtId="0" fontId="25" fillId="0" borderId="0" xfId="0" applyFont="1" applyBorder="1" applyAlignment="1">
      <alignment horizontal="left" vertical="center" shrinkToFit="1"/>
    </xf>
    <xf numFmtId="0" fontId="25" fillId="0" borderId="71" xfId="0" applyFont="1" applyBorder="1" applyAlignment="1">
      <alignment horizontal="left" vertical="center" shrinkToFit="1"/>
    </xf>
    <xf numFmtId="0" fontId="25" fillId="0" borderId="34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center" vertical="center" shrinkToFit="1"/>
    </xf>
    <xf numFmtId="0" fontId="52" fillId="0" borderId="64" xfId="0" applyFont="1" applyBorder="1" applyAlignment="1">
      <alignment horizontal="center" vertical="center" shrinkToFit="1"/>
    </xf>
    <xf numFmtId="0" fontId="52" fillId="0" borderId="58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 shrinkToFit="1"/>
    </xf>
    <xf numFmtId="0" fontId="52" fillId="0" borderId="62" xfId="0" applyFont="1" applyBorder="1" applyAlignment="1">
      <alignment horizontal="center" vertical="center" shrinkToFit="1"/>
    </xf>
    <xf numFmtId="0" fontId="52" fillId="0" borderId="54" xfId="0" applyFont="1" applyBorder="1" applyAlignment="1">
      <alignment horizontal="center" vertical="center" shrinkToFit="1"/>
    </xf>
    <xf numFmtId="0" fontId="52" fillId="0" borderId="55" xfId="0" applyFont="1" applyBorder="1" applyAlignment="1">
      <alignment horizontal="center" vertical="center" shrinkToFit="1"/>
    </xf>
    <xf numFmtId="0" fontId="61" fillId="0" borderId="49" xfId="0" applyFont="1" applyBorder="1" applyAlignment="1">
      <alignment horizontal="center" vertical="center" shrinkToFit="1"/>
    </xf>
    <xf numFmtId="0" fontId="61" fillId="0" borderId="0" xfId="0" applyFont="1" applyBorder="1" applyAlignment="1">
      <alignment horizontal="center" vertical="center" shrinkToFit="1"/>
    </xf>
    <xf numFmtId="0" fontId="62" fillId="0" borderId="58" xfId="0" applyFont="1" applyBorder="1" applyAlignment="1">
      <alignment horizontal="center" vertical="center" shrinkToFit="1"/>
    </xf>
    <xf numFmtId="0" fontId="62" fillId="0" borderId="0" xfId="0" applyFont="1" applyBorder="1" applyAlignment="1">
      <alignment horizontal="center" vertical="center" shrinkToFit="1"/>
    </xf>
    <xf numFmtId="0" fontId="62" fillId="0" borderId="62" xfId="0" applyFont="1" applyBorder="1" applyAlignment="1">
      <alignment horizontal="center" vertical="center" shrinkToFit="1"/>
    </xf>
    <xf numFmtId="0" fontId="63" fillId="0" borderId="58" xfId="0" applyFont="1" applyBorder="1" applyAlignment="1">
      <alignment horizontal="center" vertical="center" shrinkToFit="1"/>
    </xf>
    <xf numFmtId="0" fontId="63" fillId="0" borderId="0" xfId="0" applyFont="1" applyBorder="1" applyAlignment="1">
      <alignment horizontal="center" vertical="center" shrinkToFit="1"/>
    </xf>
    <xf numFmtId="0" fontId="63" fillId="0" borderId="62" xfId="0" applyFont="1" applyBorder="1" applyAlignment="1">
      <alignment horizontal="center" vertical="center" shrinkToFit="1"/>
    </xf>
    <xf numFmtId="0" fontId="64" fillId="0" borderId="58" xfId="0" applyFont="1" applyBorder="1" applyAlignment="1">
      <alignment horizontal="center" vertical="center" shrinkToFit="1"/>
    </xf>
    <xf numFmtId="0" fontId="64" fillId="0" borderId="0" xfId="0" applyFont="1" applyBorder="1" applyAlignment="1">
      <alignment horizontal="center" vertical="center" shrinkToFit="1"/>
    </xf>
    <xf numFmtId="0" fontId="52" fillId="0" borderId="49" xfId="0" applyFont="1" applyBorder="1" applyAlignment="1">
      <alignment horizontal="center" vertical="center" shrinkToFit="1"/>
    </xf>
    <xf numFmtId="0" fontId="52" fillId="0" borderId="58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52" fillId="0" borderId="62" xfId="0" applyFont="1" applyBorder="1" applyAlignment="1">
      <alignment horizontal="center" vertical="center" wrapText="1"/>
    </xf>
    <xf numFmtId="0" fontId="54" fillId="0" borderId="49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5" fillId="0" borderId="58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5" fillId="0" borderId="62" xfId="0" applyFont="1" applyBorder="1" applyAlignment="1">
      <alignment horizontal="center" vertical="center"/>
    </xf>
    <xf numFmtId="0" fontId="56" fillId="0" borderId="58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62" xfId="0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 shrinkToFit="1"/>
    </xf>
    <xf numFmtId="0" fontId="57" fillId="0" borderId="0" xfId="0" applyFont="1" applyBorder="1" applyAlignment="1">
      <alignment horizontal="center" vertical="center" shrinkToFit="1"/>
    </xf>
    <xf numFmtId="0" fontId="58" fillId="0" borderId="49" xfId="0" applyFont="1" applyBorder="1" applyAlignment="1">
      <alignment horizontal="center" vertical="center" shrinkToFit="1"/>
    </xf>
    <xf numFmtId="0" fontId="58" fillId="0" borderId="0" xfId="0" applyFont="1" applyBorder="1" applyAlignment="1">
      <alignment horizontal="center" vertical="center" shrinkToFit="1"/>
    </xf>
    <xf numFmtId="0" fontId="56" fillId="0" borderId="58" xfId="0" applyFont="1" applyFill="1" applyBorder="1" applyAlignment="1">
      <alignment horizontal="center" vertical="center" shrinkToFit="1"/>
    </xf>
    <xf numFmtId="0" fontId="56" fillId="0" borderId="0" xfId="0" applyFont="1" applyFill="1" applyBorder="1" applyAlignment="1">
      <alignment horizontal="center" vertical="center" shrinkToFit="1"/>
    </xf>
    <xf numFmtId="0" fontId="56" fillId="0" borderId="62" xfId="0" applyFont="1" applyFill="1" applyBorder="1" applyAlignment="1">
      <alignment horizontal="center" vertical="center" shrinkToFit="1"/>
    </xf>
    <xf numFmtId="0" fontId="59" fillId="0" borderId="58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59" fillId="0" borderId="62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178" fontId="34" fillId="0" borderId="68" xfId="0" applyNumberFormat="1" applyFont="1" applyBorder="1" applyAlignment="1">
      <alignment horizontal="center" vertical="center" wrapText="1"/>
    </xf>
    <xf numFmtId="178" fontId="34" fillId="0" borderId="64" xfId="0" applyNumberFormat="1" applyFont="1" applyBorder="1" applyAlignment="1">
      <alignment horizontal="center" vertical="center" wrapText="1"/>
    </xf>
    <xf numFmtId="178" fontId="34" fillId="0" borderId="44" xfId="0" applyNumberFormat="1" applyFont="1" applyBorder="1" applyAlignment="1">
      <alignment horizontal="center" vertical="center" wrapText="1"/>
    </xf>
    <xf numFmtId="178" fontId="34" fillId="0" borderId="54" xfId="0" applyNumberFormat="1" applyFont="1" applyBorder="1" applyAlignment="1">
      <alignment horizontal="center" vertical="center" wrapText="1"/>
    </xf>
    <xf numFmtId="0" fontId="68" fillId="0" borderId="49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 vertical="center" shrinkToFit="1"/>
    </xf>
    <xf numFmtId="0" fontId="72" fillId="0" borderId="58" xfId="0" applyFont="1" applyBorder="1" applyAlignment="1">
      <alignment horizontal="center" vertical="center" shrinkToFit="1"/>
    </xf>
    <xf numFmtId="0" fontId="72" fillId="0" borderId="0" xfId="0" applyFont="1" applyBorder="1" applyAlignment="1">
      <alignment horizontal="center" vertical="center" shrinkToFit="1"/>
    </xf>
    <xf numFmtId="0" fontId="72" fillId="0" borderId="62" xfId="0" applyFont="1" applyBorder="1" applyAlignment="1">
      <alignment horizontal="center" vertical="center" shrinkToFit="1"/>
    </xf>
    <xf numFmtId="0" fontId="67" fillId="0" borderId="58" xfId="0" applyFont="1" applyBorder="1" applyAlignment="1">
      <alignment horizontal="center" vertical="center" shrinkToFit="1"/>
    </xf>
    <xf numFmtId="0" fontId="67" fillId="0" borderId="0" xfId="0" applyFont="1" applyBorder="1" applyAlignment="1">
      <alignment horizontal="center" vertical="center" shrinkToFit="1"/>
    </xf>
    <xf numFmtId="0" fontId="67" fillId="0" borderId="62" xfId="0" applyFont="1" applyBorder="1" applyAlignment="1">
      <alignment horizontal="center" vertical="center" shrinkToFit="1"/>
    </xf>
    <xf numFmtId="44" fontId="69" fillId="0" borderId="58" xfId="43" applyFont="1" applyBorder="1" applyAlignment="1">
      <alignment horizontal="center" vertical="center" shrinkToFit="1"/>
    </xf>
    <xf numFmtId="44" fontId="69" fillId="0" borderId="0" xfId="43" applyFont="1" applyBorder="1" applyAlignment="1">
      <alignment horizontal="center" vertical="center" shrinkToFit="1"/>
    </xf>
    <xf numFmtId="44" fontId="69" fillId="0" borderId="57" xfId="43" applyFont="1" applyBorder="1" applyAlignment="1">
      <alignment horizontal="center" vertical="center" shrinkToFit="1"/>
    </xf>
    <xf numFmtId="178" fontId="34" fillId="0" borderId="66" xfId="0" applyNumberFormat="1" applyFont="1" applyBorder="1" applyAlignment="1">
      <alignment horizontal="center" vertical="center" wrapText="1"/>
    </xf>
    <xf numFmtId="0" fontId="52" fillId="0" borderId="67" xfId="0" applyFont="1" applyBorder="1" applyAlignment="1">
      <alignment horizontal="center" vertical="center" shrinkToFit="1"/>
    </xf>
    <xf numFmtId="0" fontId="52" fillId="0" borderId="59" xfId="0" applyFont="1" applyBorder="1" applyAlignment="1">
      <alignment horizontal="center" vertical="center" shrinkToFit="1"/>
    </xf>
    <xf numFmtId="0" fontId="52" fillId="0" borderId="46" xfId="0" applyFont="1" applyBorder="1" applyAlignment="1">
      <alignment horizontal="center" vertical="center" shrinkToFit="1"/>
    </xf>
    <xf numFmtId="0" fontId="52" fillId="0" borderId="63" xfId="0" applyFont="1" applyBorder="1" applyAlignment="1">
      <alignment horizontal="center" vertical="center" shrinkToFit="1"/>
    </xf>
    <xf numFmtId="0" fontId="53" fillId="0" borderId="58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3" fillId="0" borderId="57" xfId="0" applyFont="1" applyBorder="1" applyAlignment="1">
      <alignment horizontal="center" vertical="center" shrinkToFit="1"/>
    </xf>
    <xf numFmtId="0" fontId="52" fillId="0" borderId="49" xfId="0" applyFont="1" applyBorder="1" applyAlignment="1">
      <alignment horizontal="center" vertical="center" wrapText="1"/>
    </xf>
    <xf numFmtId="0" fontId="52" fillId="0" borderId="61" xfId="0" applyFont="1" applyBorder="1" applyAlignment="1">
      <alignment horizontal="center" vertical="center" wrapText="1"/>
    </xf>
    <xf numFmtId="0" fontId="52" fillId="0" borderId="57" xfId="0" applyFont="1" applyBorder="1" applyAlignment="1">
      <alignment horizontal="center" vertical="center" wrapText="1"/>
    </xf>
    <xf numFmtId="0" fontId="52" fillId="0" borderId="53" xfId="0" applyFont="1" applyBorder="1" applyAlignment="1">
      <alignment horizontal="center" vertical="center" shrinkToFit="1"/>
    </xf>
    <xf numFmtId="0" fontId="52" fillId="0" borderId="57" xfId="0" applyFont="1" applyBorder="1" applyAlignment="1">
      <alignment horizontal="center" vertical="center" shrinkToFit="1"/>
    </xf>
    <xf numFmtId="0" fontId="60" fillId="0" borderId="49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5" fillId="0" borderId="58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65" fillId="0" borderId="62" xfId="0" applyFont="1" applyBorder="1" applyAlignment="1">
      <alignment horizontal="center" vertical="center"/>
    </xf>
    <xf numFmtId="0" fontId="54" fillId="0" borderId="58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0" borderId="62" xfId="0" applyFont="1" applyBorder="1" applyAlignment="1">
      <alignment horizontal="center" vertical="center"/>
    </xf>
    <xf numFmtId="0" fontId="82" fillId="0" borderId="58" xfId="0" applyFont="1" applyBorder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0" fontId="82" fillId="0" borderId="62" xfId="0" applyFont="1" applyBorder="1" applyAlignment="1">
      <alignment horizontal="center" vertical="center"/>
    </xf>
    <xf numFmtId="0" fontId="84" fillId="0" borderId="58" xfId="0" applyFont="1" applyBorder="1" applyAlignment="1">
      <alignment horizontal="center" vertical="center"/>
    </xf>
    <xf numFmtId="0" fontId="84" fillId="0" borderId="0" xfId="0" applyFont="1" applyBorder="1" applyAlignment="1">
      <alignment horizontal="center" vertical="center"/>
    </xf>
    <xf numFmtId="0" fontId="84" fillId="0" borderId="57" xfId="0" applyFont="1" applyBorder="1" applyAlignment="1">
      <alignment horizontal="center" vertical="center"/>
    </xf>
    <xf numFmtId="0" fontId="66" fillId="0" borderId="49" xfId="0" applyFont="1" applyFill="1" applyBorder="1" applyAlignment="1">
      <alignment horizontal="center" vertical="center" shrinkToFit="1"/>
    </xf>
    <xf numFmtId="0" fontId="66" fillId="0" borderId="0" xfId="0" applyFont="1" applyFill="1" applyBorder="1" applyAlignment="1">
      <alignment horizontal="center" vertical="center" shrinkToFit="1"/>
    </xf>
    <xf numFmtId="0" fontId="63" fillId="0" borderId="58" xfId="0" applyFont="1" applyFill="1" applyBorder="1" applyAlignment="1">
      <alignment horizontal="center" vertical="center" shrinkToFit="1"/>
    </xf>
    <xf numFmtId="0" fontId="63" fillId="0" borderId="0" xfId="0" applyFont="1" applyFill="1" applyBorder="1" applyAlignment="1">
      <alignment horizontal="center" vertical="center" shrinkToFit="1"/>
    </xf>
    <xf numFmtId="0" fontId="63" fillId="0" borderId="62" xfId="0" applyFont="1" applyFill="1" applyBorder="1" applyAlignment="1">
      <alignment horizontal="center" vertical="center" shrinkToFit="1"/>
    </xf>
    <xf numFmtId="0" fontId="61" fillId="0" borderId="58" xfId="0" applyFont="1" applyBorder="1" applyAlignment="1">
      <alignment horizontal="center" vertical="center" shrinkToFit="1"/>
    </xf>
    <xf numFmtId="0" fontId="61" fillId="0" borderId="62" xfId="0" applyFont="1" applyBorder="1" applyAlignment="1">
      <alignment horizontal="center" vertical="center" shrinkToFit="1"/>
    </xf>
    <xf numFmtId="0" fontId="85" fillId="0" borderId="58" xfId="0" applyFont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5" fillId="0" borderId="57" xfId="0" applyFont="1" applyBorder="1" applyAlignment="1">
      <alignment horizontal="center" vertical="center"/>
    </xf>
    <xf numFmtId="178" fontId="34" fillId="0" borderId="43" xfId="0" applyNumberFormat="1" applyFont="1" applyBorder="1" applyAlignment="1">
      <alignment horizontal="center" vertical="center" wrapText="1"/>
    </xf>
    <xf numFmtId="178" fontId="34" fillId="0" borderId="47" xfId="0" applyNumberFormat="1" applyFont="1" applyBorder="1" applyAlignment="1">
      <alignment horizontal="center" vertical="center" wrapText="1"/>
    </xf>
    <xf numFmtId="0" fontId="52" fillId="0" borderId="60" xfId="0" applyFont="1" applyBorder="1" applyAlignment="1">
      <alignment horizontal="center" vertical="center" wrapText="1"/>
    </xf>
    <xf numFmtId="0" fontId="52" fillId="0" borderId="52" xfId="0" applyFont="1" applyBorder="1" applyAlignment="1">
      <alignment horizontal="center" vertical="center" shrinkToFit="1"/>
    </xf>
    <xf numFmtId="0" fontId="52" fillId="0" borderId="66" xfId="0" applyFont="1" applyBorder="1" applyAlignment="1">
      <alignment horizontal="center" vertical="center" shrinkToFit="1"/>
    </xf>
    <xf numFmtId="0" fontId="70" fillId="0" borderId="60" xfId="0" applyFont="1" applyBorder="1" applyAlignment="1">
      <alignment horizontal="center" vertical="center" shrinkToFit="1"/>
    </xf>
    <xf numFmtId="0" fontId="70" fillId="0" borderId="61" xfId="0" applyFont="1" applyBorder="1" applyAlignment="1">
      <alignment horizontal="center" vertical="center" shrinkToFit="1"/>
    </xf>
    <xf numFmtId="0" fontId="70" fillId="0" borderId="58" xfId="0" applyFont="1" applyBorder="1" applyAlignment="1">
      <alignment horizontal="center" vertical="center" shrinkToFit="1"/>
    </xf>
    <xf numFmtId="0" fontId="64" fillId="0" borderId="62" xfId="0" applyFont="1" applyBorder="1" applyAlignment="1">
      <alignment horizontal="center" vertical="center" shrinkToFit="1"/>
    </xf>
    <xf numFmtId="0" fontId="55" fillId="0" borderId="58" xfId="0" applyFont="1" applyBorder="1" applyAlignment="1">
      <alignment horizontal="center" vertical="center" shrinkToFit="1"/>
    </xf>
    <xf numFmtId="0" fontId="55" fillId="0" borderId="0" xfId="0" applyFont="1" applyBorder="1" applyAlignment="1">
      <alignment horizontal="center" vertical="center" shrinkToFit="1"/>
    </xf>
    <xf numFmtId="0" fontId="80" fillId="0" borderId="58" xfId="0" applyFont="1" applyBorder="1" applyAlignment="1">
      <alignment horizontal="center" vertical="center"/>
    </xf>
    <xf numFmtId="0" fontId="80" fillId="0" borderId="0" xfId="0" applyFont="1" applyBorder="1" applyAlignment="1">
      <alignment horizontal="center" vertical="center"/>
    </xf>
    <xf numFmtId="0" fontId="71" fillId="0" borderId="58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 vertical="center" shrinkToFit="1"/>
    </xf>
    <xf numFmtId="0" fontId="71" fillId="0" borderId="57" xfId="0" applyFont="1" applyBorder="1" applyAlignment="1">
      <alignment horizontal="center" vertical="center" shrinkToFit="1"/>
    </xf>
    <xf numFmtId="0" fontId="64" fillId="0" borderId="60" xfId="0" applyFont="1" applyBorder="1" applyAlignment="1">
      <alignment horizontal="center" vertical="center" shrinkToFit="1"/>
    </xf>
    <xf numFmtId="0" fontId="64" fillId="0" borderId="61" xfId="0" applyFont="1" applyBorder="1" applyAlignment="1">
      <alignment horizontal="center" vertical="center" shrinkToFit="1"/>
    </xf>
    <xf numFmtId="0" fontId="72" fillId="0" borderId="58" xfId="0" applyFont="1" applyFill="1" applyBorder="1" applyAlignment="1">
      <alignment horizontal="center" vertical="center" shrinkToFit="1"/>
    </xf>
    <xf numFmtId="0" fontId="72" fillId="0" borderId="0" xfId="0" applyFont="1" applyFill="1" applyBorder="1" applyAlignment="1">
      <alignment horizontal="center" vertical="center" shrinkToFit="1"/>
    </xf>
    <xf numFmtId="0" fontId="72" fillId="0" borderId="62" xfId="0" applyFont="1" applyFill="1" applyBorder="1" applyAlignment="1">
      <alignment horizontal="center" vertical="center" shrinkToFit="1"/>
    </xf>
    <xf numFmtId="0" fontId="73" fillId="0" borderId="58" xfId="0" applyFont="1" applyBorder="1" applyAlignment="1">
      <alignment horizontal="center" vertical="center" shrinkToFit="1"/>
    </xf>
    <xf numFmtId="0" fontId="73" fillId="0" borderId="0" xfId="0" applyFont="1" applyBorder="1" applyAlignment="1">
      <alignment horizontal="center" vertical="center" shrinkToFit="1"/>
    </xf>
    <xf numFmtId="0" fontId="60" fillId="0" borderId="58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81" fillId="0" borderId="58" xfId="0" applyFont="1" applyFill="1" applyBorder="1" applyAlignment="1">
      <alignment horizontal="center" vertical="center" shrinkToFit="1"/>
    </xf>
    <xf numFmtId="0" fontId="81" fillId="0" borderId="0" xfId="0" applyFont="1" applyFill="1" applyBorder="1" applyAlignment="1">
      <alignment horizontal="center" vertical="center" shrinkToFit="1"/>
    </xf>
    <xf numFmtId="0" fontId="81" fillId="0" borderId="57" xfId="0" applyFont="1" applyFill="1" applyBorder="1" applyAlignment="1">
      <alignment horizontal="center" vertical="center" shrinkToFit="1"/>
    </xf>
    <xf numFmtId="0" fontId="52" fillId="0" borderId="65" xfId="0" applyFont="1" applyBorder="1" applyAlignment="1">
      <alignment horizontal="center" vertical="center" shrinkToFit="1"/>
    </xf>
    <xf numFmtId="0" fontId="52" fillId="0" borderId="51" xfId="0" applyFont="1" applyBorder="1" applyAlignment="1">
      <alignment horizontal="center" vertical="center" shrinkToFit="1"/>
    </xf>
    <xf numFmtId="0" fontId="83" fillId="0" borderId="49" xfId="0" applyFont="1" applyBorder="1" applyAlignment="1">
      <alignment horizontal="center" vertical="center"/>
    </xf>
    <xf numFmtId="0" fontId="83" fillId="0" borderId="0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/>
    </xf>
    <xf numFmtId="0" fontId="60" fillId="0" borderId="62" xfId="0" applyFont="1" applyBorder="1" applyAlignment="1">
      <alignment horizontal="center" vertical="center"/>
    </xf>
    <xf numFmtId="0" fontId="67" fillId="0" borderId="5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70" fillId="0" borderId="58" xfId="0" applyFont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70" fillId="0" borderId="57" xfId="0" applyFont="1" applyBorder="1" applyAlignment="1">
      <alignment horizontal="center" vertical="center"/>
    </xf>
    <xf numFmtId="178" fontId="34" fillId="0" borderId="52" xfId="0" applyNumberFormat="1" applyFont="1" applyBorder="1" applyAlignment="1">
      <alignment horizontal="center" vertical="center" wrapText="1"/>
    </xf>
    <xf numFmtId="178" fontId="34" fillId="0" borderId="53" xfId="0" applyNumberFormat="1" applyFont="1" applyBorder="1" applyAlignment="1">
      <alignment horizontal="center" vertical="center" wrapText="1"/>
    </xf>
    <xf numFmtId="178" fontId="34" fillId="0" borderId="50" xfId="0" applyNumberFormat="1" applyFont="1" applyBorder="1" applyAlignment="1">
      <alignment horizontal="center" vertical="center" wrapText="1"/>
    </xf>
    <xf numFmtId="178" fontId="34" fillId="0" borderId="45" xfId="0" applyNumberFormat="1" applyFont="1" applyBorder="1" applyAlignment="1">
      <alignment horizontal="center" vertical="center" wrapText="1"/>
    </xf>
    <xf numFmtId="0" fontId="78" fillId="0" borderId="58" xfId="0" applyFont="1" applyBorder="1" applyAlignment="1">
      <alignment horizontal="center" vertical="center" shrinkToFit="1"/>
    </xf>
    <xf numFmtId="0" fontId="78" fillId="0" borderId="0" xfId="0" applyFont="1" applyBorder="1" applyAlignment="1">
      <alignment horizontal="center" vertical="center" shrinkToFit="1"/>
    </xf>
    <xf numFmtId="0" fontId="78" fillId="0" borderId="62" xfId="0" applyFont="1" applyBorder="1" applyAlignment="1">
      <alignment horizontal="center" vertical="center" shrinkToFit="1"/>
    </xf>
    <xf numFmtId="0" fontId="68" fillId="0" borderId="58" xfId="0" applyFont="1" applyBorder="1" applyAlignment="1">
      <alignment horizontal="center" vertical="center" shrinkToFit="1"/>
    </xf>
    <xf numFmtId="0" fontId="68" fillId="0" borderId="62" xfId="0" applyFont="1" applyBorder="1" applyAlignment="1">
      <alignment horizontal="center" vertical="center" shrinkToFit="1"/>
    </xf>
    <xf numFmtId="0" fontId="59" fillId="0" borderId="58" xfId="0" applyFont="1" applyBorder="1" applyAlignment="1">
      <alignment horizontal="center" vertical="center" shrinkToFit="1"/>
    </xf>
    <xf numFmtId="0" fontId="59" fillId="0" borderId="0" xfId="0" applyFont="1" applyBorder="1" applyAlignment="1">
      <alignment horizontal="center" vertical="center" shrinkToFit="1"/>
    </xf>
    <xf numFmtId="0" fontId="56" fillId="0" borderId="58" xfId="0" applyFont="1" applyBorder="1" applyAlignment="1">
      <alignment horizontal="center" vertical="center" shrinkToFit="1"/>
    </xf>
    <xf numFmtId="0" fontId="56" fillId="0" borderId="0" xfId="0" applyFont="1" applyBorder="1" applyAlignment="1">
      <alignment horizontal="center" vertical="center" shrinkToFit="1"/>
    </xf>
    <xf numFmtId="0" fontId="56" fillId="0" borderId="57" xfId="0" applyFont="1" applyBorder="1" applyAlignment="1">
      <alignment horizontal="center" vertical="center" shrinkToFit="1"/>
    </xf>
    <xf numFmtId="0" fontId="53" fillId="0" borderId="51" xfId="0" applyFont="1" applyBorder="1" applyAlignment="1">
      <alignment horizontal="center" vertical="center" shrinkToFit="1"/>
    </xf>
    <xf numFmtId="0" fontId="53" fillId="0" borderId="69" xfId="0" applyFont="1" applyBorder="1" applyAlignment="1">
      <alignment horizontal="center" vertical="center" shrinkToFit="1"/>
    </xf>
    <xf numFmtId="0" fontId="74" fillId="0" borderId="49" xfId="0" applyFont="1" applyBorder="1" applyAlignment="1">
      <alignment horizontal="center" vertical="center" shrinkToFit="1"/>
    </xf>
    <xf numFmtId="0" fontId="74" fillId="0" borderId="0" xfId="0" applyFont="1" applyBorder="1" applyAlignment="1">
      <alignment horizontal="center" vertical="center" shrinkToFit="1"/>
    </xf>
    <xf numFmtId="0" fontId="75" fillId="0" borderId="58" xfId="0" applyFont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75" fillId="0" borderId="62" xfId="0" applyFont="1" applyBorder="1" applyAlignment="1">
      <alignment horizontal="center" vertical="center"/>
    </xf>
    <xf numFmtId="0" fontId="62" fillId="0" borderId="58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2" fillId="0" borderId="62" xfId="0" applyFont="1" applyBorder="1" applyAlignment="1">
      <alignment horizontal="center" vertical="center"/>
    </xf>
    <xf numFmtId="0" fontId="76" fillId="0" borderId="58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0" fontId="55" fillId="0" borderId="57" xfId="0" applyFont="1" applyBorder="1" applyAlignment="1">
      <alignment horizontal="center" vertical="center"/>
    </xf>
    <xf numFmtId="0" fontId="70" fillId="0" borderId="49" xfId="0" applyFont="1" applyBorder="1" applyAlignment="1">
      <alignment horizontal="center" vertical="center" shrinkToFit="1"/>
    </xf>
    <xf numFmtId="0" fontId="70" fillId="0" borderId="0" xfId="0" applyFont="1" applyBorder="1" applyAlignment="1">
      <alignment horizontal="center" vertical="center" shrinkToFit="1"/>
    </xf>
    <xf numFmtId="0" fontId="65" fillId="0" borderId="58" xfId="0" applyFont="1" applyBorder="1" applyAlignment="1">
      <alignment horizontal="center" vertical="center" shrinkToFit="1"/>
    </xf>
    <xf numFmtId="0" fontId="65" fillId="0" borderId="0" xfId="0" applyFont="1" applyBorder="1" applyAlignment="1">
      <alignment horizontal="center" vertical="center" shrinkToFit="1"/>
    </xf>
    <xf numFmtId="0" fontId="65" fillId="0" borderId="62" xfId="0" applyFont="1" applyBorder="1" applyAlignment="1">
      <alignment horizontal="center" vertical="center" shrinkToFit="1"/>
    </xf>
    <xf numFmtId="0" fontId="77" fillId="0" borderId="58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77" fillId="0" borderId="62" xfId="0" applyFont="1" applyBorder="1" applyAlignment="1">
      <alignment horizontal="center" vertical="center"/>
    </xf>
    <xf numFmtId="0" fontId="62" fillId="0" borderId="57" xfId="0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center" vertical="center" shrinkToFit="1"/>
    </xf>
    <xf numFmtId="0" fontId="48" fillId="0" borderId="49" xfId="0" applyFont="1" applyBorder="1" applyAlignment="1">
      <alignment horizontal="center" vertical="center" shrinkToFit="1"/>
    </xf>
    <xf numFmtId="0" fontId="48" fillId="0" borderId="0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/>
    </xf>
    <xf numFmtId="0" fontId="79" fillId="0" borderId="0" xfId="0" applyFont="1" applyBorder="1" applyAlignment="1">
      <alignment horizontal="center" vertical="center"/>
    </xf>
    <xf numFmtId="0" fontId="74" fillId="0" borderId="58" xfId="0" applyFont="1" applyBorder="1" applyAlignment="1">
      <alignment horizontal="center" vertical="center" shrinkToFit="1"/>
    </xf>
    <xf numFmtId="0" fontId="74" fillId="0" borderId="57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 shrinkToFit="1"/>
    </xf>
    <xf numFmtId="0" fontId="41" fillId="0" borderId="0" xfId="0" applyFont="1" applyBorder="1" applyAlignment="1">
      <alignment horizontal="center" vertical="center" shrinkToFit="1"/>
    </xf>
    <xf numFmtId="0" fontId="41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68" fillId="0" borderId="57" xfId="0" applyFont="1" applyBorder="1" applyAlignment="1">
      <alignment horizontal="center" vertical="center" shrinkToFit="1"/>
    </xf>
    <xf numFmtId="0" fontId="45" fillId="0" borderId="0" xfId="0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center" vertical="center"/>
    </xf>
    <xf numFmtId="0" fontId="39" fillId="0" borderId="0" xfId="19" applyFont="1" applyBorder="1" applyAlignment="1">
      <alignment horizontal="left"/>
    </xf>
    <xf numFmtId="178" fontId="34" fillId="0" borderId="78" xfId="0" applyNumberFormat="1" applyFont="1" applyBorder="1" applyAlignment="1">
      <alignment horizontal="center" vertical="center" wrapText="1"/>
    </xf>
    <xf numFmtId="178" fontId="34" fillId="0" borderId="79" xfId="0" applyNumberFormat="1" applyFont="1" applyBorder="1" applyAlignment="1">
      <alignment horizontal="center" vertical="center" wrapText="1"/>
    </xf>
    <xf numFmtId="178" fontId="34" fillId="0" borderId="73" xfId="0" applyNumberFormat="1" applyFont="1" applyBorder="1" applyAlignment="1">
      <alignment horizontal="center" vertical="center" wrapText="1"/>
    </xf>
    <xf numFmtId="0" fontId="49" fillId="0" borderId="49" xfId="0" applyFont="1" applyBorder="1" applyAlignment="1">
      <alignment horizontal="center" vertical="center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74" fillId="0" borderId="0" xfId="0" applyFont="1" applyBorder="1" applyAlignment="1">
      <alignment horizontal="center" vertical="center"/>
    </xf>
    <xf numFmtId="0" fontId="82" fillId="0" borderId="58" xfId="0" applyFont="1" applyFill="1" applyBorder="1" applyAlignment="1">
      <alignment horizontal="center" vertical="center" shrinkToFit="1"/>
    </xf>
    <xf numFmtId="0" fontId="82" fillId="0" borderId="0" xfId="0" applyFont="1" applyFill="1" applyBorder="1" applyAlignment="1">
      <alignment horizontal="center" vertical="center" shrinkToFit="1"/>
    </xf>
    <xf numFmtId="0" fontId="82" fillId="0" borderId="57" xfId="0" applyFont="1" applyFill="1" applyBorder="1" applyAlignment="1">
      <alignment horizontal="center" vertical="center" shrinkToFit="1"/>
    </xf>
    <xf numFmtId="178" fontId="34" fillId="0" borderId="74" xfId="0" applyNumberFormat="1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shrinkToFit="1"/>
    </xf>
    <xf numFmtId="0" fontId="70" fillId="0" borderId="57" xfId="0" applyFont="1" applyBorder="1" applyAlignment="1">
      <alignment horizontal="center" vertical="center" shrinkToFit="1"/>
    </xf>
    <xf numFmtId="178" fontId="34" fillId="0" borderId="61" xfId="0" applyNumberFormat="1" applyFont="1" applyBorder="1" applyAlignment="1">
      <alignment horizontal="center" vertical="center" wrapText="1"/>
    </xf>
    <xf numFmtId="178" fontId="34" fillId="0" borderId="56" xfId="0" applyNumberFormat="1" applyFont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textRotation="255" shrinkToFit="1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0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86" fillId="0" borderId="87" xfId="0" applyFont="1" applyBorder="1" applyAlignment="1">
      <alignment horizontal="center" shrinkToFit="1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42" fillId="0" borderId="16" xfId="0" applyFont="1" applyBorder="1" applyAlignment="1">
      <alignment horizontal="center" vertical="center" textRotation="180" shrinkToFit="1"/>
    </xf>
    <xf numFmtId="0" fontId="43" fillId="0" borderId="30" xfId="0" applyFont="1" applyFill="1" applyBorder="1" applyAlignment="1">
      <alignment horizontal="center" vertical="center" wrapText="1" shrinkToFit="1"/>
    </xf>
    <xf numFmtId="0" fontId="43" fillId="0" borderId="20" xfId="0" applyFont="1" applyFill="1" applyBorder="1" applyAlignment="1">
      <alignment horizontal="center" vertical="center" wrapText="1" shrinkToFit="1"/>
    </xf>
    <xf numFmtId="0" fontId="43" fillId="0" borderId="25" xfId="0" applyFont="1" applyFill="1" applyBorder="1" applyAlignment="1">
      <alignment horizontal="center" vertical="center" wrapText="1" shrinkToFit="1"/>
    </xf>
    <xf numFmtId="0" fontId="22" fillId="0" borderId="0" xfId="0" applyFont="1" applyBorder="1" applyAlignment="1">
      <alignment horizontal="right" vertical="top"/>
    </xf>
    <xf numFmtId="0" fontId="22" fillId="0" borderId="48" xfId="0" applyFont="1" applyBorder="1" applyAlignment="1">
      <alignment horizontal="right" vertical="top"/>
    </xf>
    <xf numFmtId="0" fontId="28" fillId="0" borderId="19" xfId="0" applyFont="1" applyFill="1" applyBorder="1" applyAlignment="1">
      <alignment horizontal="center" vertical="center" textRotation="255" shrinkToFit="1"/>
    </xf>
  </cellXfs>
  <cellStyles count="45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百分比" xfId="44" builtinId="5"/>
    <cellStyle name="計算方式" xfId="23" builtinId="22" customBuiltin="1"/>
    <cellStyle name="貨幣" xfId="43" builtinId="4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009999"/>
      <color rgb="FFFF3399"/>
      <color rgb="FF6600FF"/>
      <color rgb="FF008000"/>
      <color rgb="FF66FF33"/>
      <color rgb="FF00CC00"/>
      <color rgb="FF9999FF"/>
      <color rgb="FFFF9933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18" Type="http://schemas.openxmlformats.org/officeDocument/2006/relationships/image" Target="../media/image17.png"/><Relationship Id="rId3" Type="http://schemas.openxmlformats.org/officeDocument/2006/relationships/image" Target="../media/image3.jp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microsoft.com/office/2007/relationships/hdphoto" Target="../media/hdphoto1.wdp"/><Relationship Id="rId15" Type="http://schemas.openxmlformats.org/officeDocument/2006/relationships/image" Target="../media/image14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g"/><Relationship Id="rId1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393247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8637815" y="21772"/>
          <a:ext cx="1320437" cy="37147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110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6</xdr:col>
      <xdr:colOff>424544</xdr:colOff>
      <xdr:row>0</xdr:row>
      <xdr:rowOff>0</xdr:rowOff>
    </xdr:from>
    <xdr:to>
      <xdr:col>10</xdr:col>
      <xdr:colOff>77562</xdr:colOff>
      <xdr:row>0</xdr:row>
      <xdr:rowOff>361950</xdr:rowOff>
    </xdr:to>
    <xdr:sp macro="" textlink="">
      <xdr:nvSpPr>
        <xdr:cNvPr id="7" name="WordArt 16"/>
        <xdr:cNvSpPr>
          <a:spLocks noChangeArrowheads="1" noChangeShapeType="1" noTextEdit="1"/>
        </xdr:cNvSpPr>
      </xdr:nvSpPr>
      <xdr:spPr bwMode="auto">
        <a:xfrm>
          <a:off x="3122024" y="0"/>
          <a:ext cx="1664698" cy="3619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 editAs="oneCell">
    <xdr:from>
      <xdr:col>12</xdr:col>
      <xdr:colOff>108858</xdr:colOff>
      <xdr:row>0</xdr:row>
      <xdr:rowOff>32657</xdr:rowOff>
    </xdr:from>
    <xdr:to>
      <xdr:col>16</xdr:col>
      <xdr:colOff>407406</xdr:colOff>
      <xdr:row>0</xdr:row>
      <xdr:rowOff>337483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6687" y="32657"/>
          <a:ext cx="3215919" cy="304826"/>
        </a:xfrm>
        <a:prstGeom prst="rect">
          <a:avLst/>
        </a:prstGeom>
      </xdr:spPr>
    </xdr:pic>
    <xdr:clientData/>
  </xdr:twoCellAnchor>
  <xdr:twoCellAnchor editAs="oneCell">
    <xdr:from>
      <xdr:col>1</xdr:col>
      <xdr:colOff>424544</xdr:colOff>
      <xdr:row>0</xdr:row>
      <xdr:rowOff>0</xdr:rowOff>
    </xdr:from>
    <xdr:to>
      <xdr:col>3</xdr:col>
      <xdr:colOff>642403</xdr:colOff>
      <xdr:row>3</xdr:row>
      <xdr:rowOff>111117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1" y="0"/>
          <a:ext cx="1676545" cy="960203"/>
        </a:xfrm>
        <a:prstGeom prst="rect">
          <a:avLst/>
        </a:prstGeom>
      </xdr:spPr>
    </xdr:pic>
    <xdr:clientData/>
  </xdr:twoCellAnchor>
  <xdr:twoCellAnchor editAs="oneCell">
    <xdr:from>
      <xdr:col>8</xdr:col>
      <xdr:colOff>533399</xdr:colOff>
      <xdr:row>5</xdr:row>
      <xdr:rowOff>125186</xdr:rowOff>
    </xdr:from>
    <xdr:to>
      <xdr:col>9</xdr:col>
      <xdr:colOff>713807</xdr:colOff>
      <xdr:row>9</xdr:row>
      <xdr:rowOff>136071</xdr:rowOff>
    </xdr:to>
    <xdr:pic>
      <xdr:nvPicPr>
        <xdr:cNvPr id="9" name="圖片 8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5823856" y="1518557"/>
          <a:ext cx="909751" cy="990600"/>
        </a:xfrm>
        <a:prstGeom prst="rect">
          <a:avLst/>
        </a:prstGeom>
      </xdr:spPr>
    </xdr:pic>
    <xdr:clientData/>
  </xdr:twoCellAnchor>
  <xdr:twoCellAnchor>
    <xdr:from>
      <xdr:col>1</xdr:col>
      <xdr:colOff>258535</xdr:colOff>
      <xdr:row>1</xdr:row>
      <xdr:rowOff>54429</xdr:rowOff>
    </xdr:from>
    <xdr:to>
      <xdr:col>13</xdr:col>
      <xdr:colOff>301747</xdr:colOff>
      <xdr:row>10</xdr:row>
      <xdr:rowOff>65313</xdr:rowOff>
    </xdr:to>
    <xdr:grpSp>
      <xdr:nvGrpSpPr>
        <xdr:cNvPr id="12" name="群組 11"/>
        <xdr:cNvGrpSpPr/>
      </xdr:nvGrpSpPr>
      <xdr:grpSpPr>
        <a:xfrm>
          <a:off x="443592" y="435429"/>
          <a:ext cx="8795326" cy="2166255"/>
          <a:chOff x="464336" y="435428"/>
          <a:chExt cx="9840355" cy="2160813"/>
        </a:xfrm>
      </xdr:grpSpPr>
      <xdr:pic>
        <xdr:nvPicPr>
          <xdr:cNvPr id="13" name="圖片 12"/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backgroundRemoval t="8507" b="84375" l="98" r="100000">
                        <a14:foregroundMark x1="85059" y1="57639" x2="85059" y2="57639"/>
                        <a14:foregroundMark x1="80469" y1="51910" x2="80469" y2="51910"/>
                        <a14:foregroundMark x1="94531" y1="48264" x2="94531" y2="48264"/>
                        <a14:foregroundMark x1="96094" y1="46181" x2="96094" y2="46181"/>
                        <a14:foregroundMark x1="86914" y1="42361" x2="86914" y2="42361"/>
                        <a14:foregroundMark x1="85059" y1="48264" x2="85059" y2="48264"/>
                        <a14:foregroundMark x1="5566" y1="48958" x2="5566" y2="48958"/>
                        <a14:foregroundMark x1="34863" y1="41667" x2="34863" y2="41667"/>
                        <a14:foregroundMark x1="1367" y1="65451" x2="1367" y2="65451"/>
                        <a14:backgroundMark x1="15918" y1="42361" x2="15918" y2="42361"/>
                        <a14:backgroundMark x1="4883" y1="81076" x2="4883" y2="81076"/>
                        <a14:backgroundMark x1="25684" y1="62153" x2="25684" y2="62153"/>
                        <a14:backgroundMark x1="12988" y1="79861" x2="12988" y2="79861"/>
                        <a14:backgroundMark x1="20605" y1="44097" x2="20605" y2="44097"/>
                        <a14:backgroundMark x1="57324" y1="81944" x2="57324" y2="81944"/>
                        <a14:backgroundMark x1="41602" y1="33333" x2="41602" y2="33333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t="22014" r="1088" b="14435"/>
          <a:stretch/>
        </xdr:blipFill>
        <xdr:spPr>
          <a:xfrm>
            <a:off x="464336" y="584305"/>
            <a:ext cx="5250664" cy="1538410"/>
          </a:xfrm>
          <a:prstGeom prst="rect">
            <a:avLst/>
          </a:prstGeom>
        </xdr:spPr>
      </xdr:pic>
      <xdr:sp macro="" textlink="">
        <xdr:nvSpPr>
          <xdr:cNvPr id="14" name="圓角矩形圖說文字 13"/>
          <xdr:cNvSpPr/>
        </xdr:nvSpPr>
        <xdr:spPr>
          <a:xfrm>
            <a:off x="6194237" y="435428"/>
            <a:ext cx="3779800" cy="1118411"/>
          </a:xfrm>
          <a:prstGeom prst="wedgeRoundRectCallout">
            <a:avLst>
              <a:gd name="adj1" fmla="val -58312"/>
              <a:gd name="adj2" fmla="val 14608"/>
              <a:gd name="adj3" fmla="val 16667"/>
            </a:avLst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zh-TW" altLang="en-US" sz="2000">
                <a:solidFill>
                  <a:sysClr val="windowText" lastClr="000000"/>
                </a:solidFill>
                <a:latin typeface="華康中圓體" panose="020F0509000000000000" pitchFamily="49" charset="-120"/>
                <a:ea typeface="華康中圓體" panose="020F0509000000000000" pitchFamily="49" charset="-120"/>
              </a:rPr>
              <a:t>轟隆隆隆</a:t>
            </a:r>
            <a:r>
              <a:rPr lang="en-US" altLang="zh-TW" sz="2000">
                <a:solidFill>
                  <a:sysClr val="windowText" lastClr="000000"/>
                </a:solidFill>
                <a:latin typeface="華康中圓體" panose="020F0509000000000000" pitchFamily="49" charset="-120"/>
                <a:ea typeface="華康中圓體" panose="020F0509000000000000" pitchFamily="49" charset="-120"/>
              </a:rPr>
              <a:t>~</a:t>
            </a:r>
            <a:r>
              <a:rPr lang="zh-TW" altLang="en-US" sz="2000">
                <a:solidFill>
                  <a:sysClr val="windowText" lastClr="000000"/>
                </a:solidFill>
                <a:latin typeface="華康中圓體" panose="020F0509000000000000" pitchFamily="49" charset="-120"/>
                <a:ea typeface="華康中圓體" panose="020F0509000000000000" pitchFamily="49" charset="-120"/>
              </a:rPr>
              <a:t>引擎發動！</a:t>
            </a:r>
            <a:endParaRPr lang="en-US" altLang="zh-TW" sz="2000">
              <a:solidFill>
                <a:sysClr val="windowText" lastClr="000000"/>
              </a:solidFill>
              <a:latin typeface="華康中圓體" panose="020F0509000000000000" pitchFamily="49" charset="-120"/>
              <a:ea typeface="華康中圓體" panose="020F0509000000000000" pitchFamily="49" charset="-120"/>
            </a:endParaRPr>
          </a:p>
          <a:p>
            <a:pPr algn="l"/>
            <a:r>
              <a:rPr lang="zh-TW" altLang="en-US" sz="2000">
                <a:solidFill>
                  <a:sysClr val="windowText" lastClr="000000"/>
                </a:solidFill>
                <a:latin typeface="華康中圓體" panose="020F0509000000000000" pitchFamily="49" charset="-120"/>
                <a:ea typeface="華康中圓體" panose="020F0509000000000000" pitchFamily="49" charset="-120"/>
              </a:rPr>
              <a:t>今天的我 </a:t>
            </a:r>
            <a:r>
              <a:rPr lang="zh-TW" altLang="en-US" sz="2000">
                <a:solidFill>
                  <a:srgbClr val="7030A0"/>
                </a:solidFill>
                <a:latin typeface="華康中圓體" panose="020F0509000000000000" pitchFamily="49" charset="-120"/>
                <a:ea typeface="華康中圓體" panose="020F0509000000000000" pitchFamily="49" charset="-120"/>
              </a:rPr>
              <a:t>午</a:t>
            </a:r>
            <a:r>
              <a:rPr lang="zh-TW" altLang="en-US" sz="2000">
                <a:solidFill>
                  <a:srgbClr val="FF3399"/>
                </a:solidFill>
                <a:latin typeface="華康中圓體" panose="020F0509000000000000" pitchFamily="49" charset="-120"/>
                <a:ea typeface="華康中圓體" panose="020F0509000000000000" pitchFamily="49" charset="-120"/>
              </a:rPr>
              <a:t>餐</a:t>
            </a:r>
            <a:r>
              <a:rPr lang="zh-TW" altLang="en-US" sz="2000" baseline="0">
                <a:solidFill>
                  <a:sysClr val="windowText" lastClr="000000"/>
                </a:solidFill>
                <a:latin typeface="華康中圓體" panose="020F0509000000000000" pitchFamily="49" charset="-120"/>
                <a:ea typeface="華康中圓體" panose="020F0509000000000000" pitchFamily="49" charset="-120"/>
              </a:rPr>
              <a:t> 沒有極限！</a:t>
            </a:r>
            <a:endParaRPr lang="zh-TW" altLang="en-US" sz="2000">
              <a:solidFill>
                <a:sysClr val="windowText" lastClr="000000"/>
              </a:solidFill>
              <a:latin typeface="華康中圓體" panose="020F0509000000000000" pitchFamily="49" charset="-120"/>
              <a:ea typeface="華康中圓體" panose="020F0509000000000000" pitchFamily="49" charset="-120"/>
            </a:endParaRPr>
          </a:p>
        </xdr:txBody>
      </xdr:sp>
      <xdr:pic>
        <xdr:nvPicPr>
          <xdr:cNvPr id="15" name="圖片 14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20837409">
            <a:off x="8735788" y="1239352"/>
            <a:ext cx="1568903" cy="1356889"/>
          </a:xfrm>
          <a:prstGeom prst="rect">
            <a:avLst/>
          </a:prstGeom>
        </xdr:spPr>
      </xdr:pic>
      <xdr:pic>
        <xdr:nvPicPr>
          <xdr:cNvPr id="16" name="圖片 15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20375" y="1442357"/>
            <a:ext cx="1255886" cy="1086172"/>
          </a:xfrm>
          <a:prstGeom prst="rect">
            <a:avLst/>
          </a:prstGeom>
        </xdr:spPr>
      </xdr:pic>
    </xdr:grpSp>
    <xdr:clientData/>
  </xdr:twoCellAnchor>
  <xdr:twoCellAnchor editAs="oneCell">
    <xdr:from>
      <xdr:col>17</xdr:col>
      <xdr:colOff>367393</xdr:colOff>
      <xdr:row>1</xdr:row>
      <xdr:rowOff>151991</xdr:rowOff>
    </xdr:from>
    <xdr:to>
      <xdr:col>20</xdr:col>
      <xdr:colOff>326572</xdr:colOff>
      <xdr:row>10</xdr:row>
      <xdr:rowOff>78921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1936" y="532991"/>
          <a:ext cx="2147207" cy="2082301"/>
        </a:xfrm>
        <a:prstGeom prst="rect">
          <a:avLst/>
        </a:prstGeom>
      </xdr:spPr>
    </xdr:pic>
    <xdr:clientData/>
  </xdr:twoCellAnchor>
  <xdr:twoCellAnchor editAs="oneCell">
    <xdr:from>
      <xdr:col>1</xdr:col>
      <xdr:colOff>40822</xdr:colOff>
      <xdr:row>11</xdr:row>
      <xdr:rowOff>27214</xdr:rowOff>
    </xdr:from>
    <xdr:to>
      <xdr:col>4</xdr:col>
      <xdr:colOff>728253</xdr:colOff>
      <xdr:row>18</xdr:row>
      <xdr:rowOff>149679</xdr:rowOff>
    </xdr:to>
    <xdr:pic>
      <xdr:nvPicPr>
        <xdr:cNvPr id="3" name="圖片 2"/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919"/>
        <a:stretch/>
      </xdr:blipFill>
      <xdr:spPr>
        <a:xfrm>
          <a:off x="244929" y="2748643"/>
          <a:ext cx="3197677" cy="1918607"/>
        </a:xfrm>
        <a:prstGeom prst="rect">
          <a:avLst/>
        </a:prstGeom>
      </xdr:spPr>
    </xdr:pic>
    <xdr:clientData/>
  </xdr:twoCellAnchor>
  <xdr:twoCellAnchor editAs="oneCell">
    <xdr:from>
      <xdr:col>12</xdr:col>
      <xdr:colOff>165363</xdr:colOff>
      <xdr:row>22</xdr:row>
      <xdr:rowOff>27214</xdr:rowOff>
    </xdr:from>
    <xdr:to>
      <xdr:col>13</xdr:col>
      <xdr:colOff>589086</xdr:colOff>
      <xdr:row>26</xdr:row>
      <xdr:rowOff>11207</xdr:rowOff>
    </xdr:to>
    <xdr:pic>
      <xdr:nvPicPr>
        <xdr:cNvPr id="23" name="圖片 22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0184" y="5442857"/>
          <a:ext cx="1240152" cy="1072564"/>
        </a:xfrm>
        <a:prstGeom prst="rect">
          <a:avLst/>
        </a:prstGeom>
      </xdr:spPr>
    </xdr:pic>
    <xdr:clientData/>
  </xdr:twoCellAnchor>
  <xdr:twoCellAnchor editAs="oneCell">
    <xdr:from>
      <xdr:col>8</xdr:col>
      <xdr:colOff>224843</xdr:colOff>
      <xdr:row>30</xdr:row>
      <xdr:rowOff>231322</xdr:rowOff>
    </xdr:from>
    <xdr:to>
      <xdr:col>9</xdr:col>
      <xdr:colOff>711871</xdr:colOff>
      <xdr:row>34</xdr:row>
      <xdr:rowOff>270065</xdr:rowOff>
    </xdr:to>
    <xdr:pic>
      <xdr:nvPicPr>
        <xdr:cNvPr id="24" name="圖片 23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950" y="7524751"/>
          <a:ext cx="1303457" cy="1127314"/>
        </a:xfrm>
        <a:prstGeom prst="rect">
          <a:avLst/>
        </a:prstGeom>
      </xdr:spPr>
    </xdr:pic>
    <xdr:clientData/>
  </xdr:twoCellAnchor>
  <xdr:twoCellAnchor editAs="oneCell">
    <xdr:from>
      <xdr:col>4</xdr:col>
      <xdr:colOff>81218</xdr:colOff>
      <xdr:row>39</xdr:row>
      <xdr:rowOff>242117</xdr:rowOff>
    </xdr:from>
    <xdr:to>
      <xdr:col>5</xdr:col>
      <xdr:colOff>603337</xdr:colOff>
      <xdr:row>44</xdr:row>
      <xdr:rowOff>39065</xdr:rowOff>
    </xdr:to>
    <xdr:pic>
      <xdr:nvPicPr>
        <xdr:cNvPr id="25" name="圖片 24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4611" y="9685474"/>
          <a:ext cx="1338547" cy="1157662"/>
        </a:xfrm>
        <a:prstGeom prst="rect">
          <a:avLst/>
        </a:prstGeom>
      </xdr:spPr>
    </xdr:pic>
    <xdr:clientData/>
  </xdr:twoCellAnchor>
  <xdr:twoCellAnchor editAs="oneCell">
    <xdr:from>
      <xdr:col>16</xdr:col>
      <xdr:colOff>210485</xdr:colOff>
      <xdr:row>10</xdr:row>
      <xdr:rowOff>108858</xdr:rowOff>
    </xdr:from>
    <xdr:to>
      <xdr:col>17</xdr:col>
      <xdr:colOff>602371</xdr:colOff>
      <xdr:row>14</xdr:row>
      <xdr:rowOff>146958</xdr:rowOff>
    </xdr:to>
    <xdr:pic>
      <xdr:nvPicPr>
        <xdr:cNvPr id="26" name="圖片 25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1021" y="2639787"/>
          <a:ext cx="1208314" cy="1045028"/>
        </a:xfrm>
        <a:prstGeom prst="rect">
          <a:avLst/>
        </a:prstGeom>
      </xdr:spPr>
    </xdr:pic>
    <xdr:clientData/>
  </xdr:twoCellAnchor>
  <xdr:twoCellAnchor editAs="oneCell">
    <xdr:from>
      <xdr:col>8</xdr:col>
      <xdr:colOff>186146</xdr:colOff>
      <xdr:row>12</xdr:row>
      <xdr:rowOff>258536</xdr:rowOff>
    </xdr:from>
    <xdr:to>
      <xdr:col>9</xdr:col>
      <xdr:colOff>657441</xdr:colOff>
      <xdr:row>17</xdr:row>
      <xdr:rowOff>11528</xdr:rowOff>
    </xdr:to>
    <xdr:pic>
      <xdr:nvPicPr>
        <xdr:cNvPr id="27" name="圖片 26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253" y="3252107"/>
          <a:ext cx="1287724" cy="1113707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762000</xdr:colOff>
      <xdr:row>22</xdr:row>
      <xdr:rowOff>1</xdr:rowOff>
    </xdr:from>
    <xdr:to>
      <xdr:col>5</xdr:col>
      <xdr:colOff>384657</xdr:colOff>
      <xdr:row>25</xdr:row>
      <xdr:rowOff>269423</xdr:rowOff>
    </xdr:to>
    <xdr:pic>
      <xdr:nvPicPr>
        <xdr:cNvPr id="28" name="圖片 27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8964" y="5415644"/>
          <a:ext cx="1255514" cy="1085850"/>
        </a:xfrm>
        <a:prstGeom prst="rect">
          <a:avLst/>
        </a:prstGeom>
      </xdr:spPr>
    </xdr:pic>
    <xdr:clientData/>
  </xdr:twoCellAnchor>
  <xdr:twoCellAnchor editAs="oneCell">
    <xdr:from>
      <xdr:col>12</xdr:col>
      <xdr:colOff>62593</xdr:colOff>
      <xdr:row>37</xdr:row>
      <xdr:rowOff>56783</xdr:rowOff>
    </xdr:from>
    <xdr:to>
      <xdr:col>13</xdr:col>
      <xdr:colOff>315686</xdr:colOff>
      <xdr:row>40</xdr:row>
      <xdr:rowOff>229534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0422" y="9059269"/>
          <a:ext cx="982435" cy="912979"/>
        </a:xfrm>
        <a:prstGeom prst="rect">
          <a:avLst/>
        </a:prstGeom>
      </xdr:spPr>
    </xdr:pic>
    <xdr:clientData/>
  </xdr:twoCellAnchor>
  <xdr:twoCellAnchor editAs="oneCell">
    <xdr:from>
      <xdr:col>16</xdr:col>
      <xdr:colOff>204107</xdr:colOff>
      <xdr:row>39</xdr:row>
      <xdr:rowOff>142367</xdr:rowOff>
    </xdr:from>
    <xdr:to>
      <xdr:col>18</xdr:col>
      <xdr:colOff>3316</xdr:colOff>
      <xdr:row>43</xdr:row>
      <xdr:rowOff>269743</xdr:rowOff>
    </xdr:to>
    <xdr:pic>
      <xdr:nvPicPr>
        <xdr:cNvPr id="29" name="圖片 28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4643" y="9585724"/>
          <a:ext cx="1405940" cy="1215948"/>
        </a:xfrm>
        <a:prstGeom prst="rect">
          <a:avLst/>
        </a:prstGeom>
      </xdr:spPr>
    </xdr:pic>
    <xdr:clientData/>
  </xdr:twoCellAnchor>
  <xdr:twoCellAnchor editAs="oneCell">
    <xdr:from>
      <xdr:col>11</xdr:col>
      <xdr:colOff>715737</xdr:colOff>
      <xdr:row>12</xdr:row>
      <xdr:rowOff>263768</xdr:rowOff>
    </xdr:from>
    <xdr:to>
      <xdr:col>13</xdr:col>
      <xdr:colOff>408215</xdr:colOff>
      <xdr:row>16</xdr:row>
      <xdr:rowOff>253734</xdr:rowOff>
    </xdr:to>
    <xdr:pic>
      <xdr:nvPicPr>
        <xdr:cNvPr id="30" name="圖片 29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4223" y="3268225"/>
          <a:ext cx="1151163" cy="1078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6"/>
  <sheetViews>
    <sheetView topLeftCell="C28" zoomScale="70" zoomScaleNormal="70" workbookViewId="0">
      <selection activeCell="F36" sqref="F36"/>
    </sheetView>
  </sheetViews>
  <sheetFormatPr defaultColWidth="9" defaultRowHeight="16.5"/>
  <cols>
    <col min="1" max="1" width="2.625" style="100" customWidth="1"/>
    <col min="2" max="21" width="10.625" style="102" customWidth="1"/>
    <col min="22" max="16384" width="9" style="100"/>
  </cols>
  <sheetData>
    <row r="1" spans="2:24" ht="30" customHeight="1" thickBot="1">
      <c r="B1" s="410"/>
      <c r="C1" s="410"/>
      <c r="D1" s="410"/>
      <c r="E1" s="410"/>
      <c r="F1" s="410"/>
      <c r="J1" s="411"/>
      <c r="K1" s="411"/>
      <c r="L1" s="411"/>
      <c r="M1" s="411"/>
      <c r="N1" s="411"/>
      <c r="O1" s="411"/>
      <c r="P1" s="411"/>
      <c r="Q1" s="153"/>
      <c r="R1" s="153"/>
      <c r="S1" s="153"/>
      <c r="T1" s="153"/>
      <c r="U1" s="117"/>
    </row>
    <row r="2" spans="2:24" s="104" customFormat="1" ht="15" customHeight="1">
      <c r="B2" s="412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322" t="s">
        <v>175</v>
      </c>
      <c r="O2" s="414"/>
      <c r="P2" s="414"/>
      <c r="Q2" s="414"/>
      <c r="R2" s="322" t="s">
        <v>176</v>
      </c>
      <c r="S2" s="414"/>
      <c r="T2" s="414"/>
      <c r="U2" s="422"/>
    </row>
    <row r="3" spans="2:24" s="154" customFormat="1" ht="21" customHeight="1">
      <c r="B3" s="404"/>
      <c r="C3" s="405"/>
      <c r="D3" s="405"/>
      <c r="E3" s="405"/>
      <c r="F3" s="423"/>
      <c r="G3" s="423"/>
      <c r="H3" s="423"/>
      <c r="I3" s="423"/>
      <c r="J3" s="290"/>
      <c r="K3" s="290"/>
      <c r="L3" s="290"/>
      <c r="M3" s="290"/>
      <c r="N3" s="230" t="s">
        <v>193</v>
      </c>
      <c r="O3" s="231"/>
      <c r="P3" s="231"/>
      <c r="Q3" s="231"/>
      <c r="R3" s="230" t="s">
        <v>239</v>
      </c>
      <c r="S3" s="231"/>
      <c r="T3" s="231"/>
      <c r="U3" s="296"/>
    </row>
    <row r="4" spans="2:24" s="133" customFormat="1" ht="21" customHeight="1">
      <c r="B4" s="397"/>
      <c r="C4" s="398"/>
      <c r="D4" s="398"/>
      <c r="E4" s="398"/>
      <c r="F4" s="399"/>
      <c r="G4" s="399"/>
      <c r="H4" s="399"/>
      <c r="I4" s="399"/>
      <c r="J4" s="400"/>
      <c r="K4" s="400"/>
      <c r="L4" s="400"/>
      <c r="M4" s="400"/>
      <c r="N4" s="401" t="s">
        <v>309</v>
      </c>
      <c r="O4" s="377"/>
      <c r="P4" s="377"/>
      <c r="Q4" s="377"/>
      <c r="R4" s="401"/>
      <c r="S4" s="377"/>
      <c r="T4" s="377"/>
      <c r="U4" s="402"/>
      <c r="V4" s="403"/>
      <c r="W4" s="403"/>
      <c r="X4" s="403"/>
    </row>
    <row r="5" spans="2:24" s="133" customFormat="1" ht="21" customHeight="1">
      <c r="B5" s="415"/>
      <c r="C5" s="416"/>
      <c r="D5" s="416"/>
      <c r="E5" s="416"/>
      <c r="F5" s="417"/>
      <c r="G5" s="417"/>
      <c r="H5" s="417"/>
      <c r="I5" s="417"/>
      <c r="J5" s="418"/>
      <c r="K5" s="418"/>
      <c r="L5" s="418"/>
      <c r="M5" s="418"/>
      <c r="N5" s="328" t="s">
        <v>308</v>
      </c>
      <c r="O5" s="388"/>
      <c r="P5" s="388"/>
      <c r="Q5" s="388"/>
      <c r="R5" s="328"/>
      <c r="S5" s="388"/>
      <c r="T5" s="388"/>
      <c r="U5" s="424"/>
      <c r="V5" s="396"/>
      <c r="W5" s="396"/>
      <c r="X5" s="396"/>
    </row>
    <row r="6" spans="2:24" s="133" customFormat="1" ht="21" customHeight="1">
      <c r="B6" s="404"/>
      <c r="C6" s="405"/>
      <c r="D6" s="405"/>
      <c r="E6" s="405"/>
      <c r="F6" s="405"/>
      <c r="G6" s="405"/>
      <c r="H6" s="405"/>
      <c r="I6" s="405"/>
      <c r="J6" s="390"/>
      <c r="K6" s="390"/>
      <c r="L6" s="390"/>
      <c r="M6" s="390"/>
      <c r="N6" s="367" t="s">
        <v>365</v>
      </c>
      <c r="O6" s="274"/>
      <c r="P6" s="274"/>
      <c r="Q6" s="274"/>
      <c r="R6" s="367"/>
      <c r="S6" s="274"/>
      <c r="T6" s="274"/>
      <c r="U6" s="408"/>
      <c r="V6" s="409"/>
      <c r="W6" s="405"/>
      <c r="X6" s="405"/>
    </row>
    <row r="7" spans="2:24" s="118" customFormat="1" ht="21" customHeight="1">
      <c r="B7" s="404"/>
      <c r="C7" s="405"/>
      <c r="D7" s="405"/>
      <c r="E7" s="405"/>
      <c r="F7" s="406"/>
      <c r="G7" s="406"/>
      <c r="H7" s="406"/>
      <c r="I7" s="406"/>
      <c r="J7" s="247"/>
      <c r="K7" s="247"/>
      <c r="L7" s="247"/>
      <c r="M7" s="247"/>
      <c r="N7" s="246" t="s">
        <v>69</v>
      </c>
      <c r="O7" s="247"/>
      <c r="P7" s="247"/>
      <c r="Q7" s="247"/>
      <c r="R7" s="246"/>
      <c r="S7" s="247"/>
      <c r="T7" s="247"/>
      <c r="U7" s="294"/>
      <c r="V7" s="407"/>
      <c r="W7" s="407"/>
      <c r="X7" s="407"/>
    </row>
    <row r="8" spans="2:24" s="155" customFormat="1" ht="21" customHeight="1">
      <c r="B8" s="224" t="s">
        <v>372</v>
      </c>
      <c r="C8" s="225"/>
      <c r="D8" s="225"/>
      <c r="E8" s="225"/>
      <c r="F8" s="225"/>
      <c r="G8" s="225"/>
      <c r="H8" s="225"/>
      <c r="I8" s="225"/>
      <c r="J8" s="231"/>
      <c r="K8" s="231"/>
      <c r="L8" s="231"/>
      <c r="M8" s="231"/>
      <c r="N8" s="233" t="s">
        <v>389</v>
      </c>
      <c r="O8" s="229"/>
      <c r="P8" s="229"/>
      <c r="Q8" s="229"/>
      <c r="R8" s="230"/>
      <c r="S8" s="231"/>
      <c r="T8" s="231"/>
      <c r="U8" s="296"/>
    </row>
    <row r="9" spans="2:24" s="118" customFormat="1" ht="12.95" customHeight="1">
      <c r="B9" s="224"/>
      <c r="C9" s="225"/>
      <c r="D9" s="225"/>
      <c r="E9" s="225"/>
      <c r="F9" s="225"/>
      <c r="G9" s="225"/>
      <c r="H9" s="225"/>
      <c r="I9" s="225"/>
      <c r="J9" s="156"/>
      <c r="K9" s="157"/>
      <c r="L9" s="156"/>
      <c r="M9" s="158"/>
      <c r="N9" s="131" t="s">
        <v>44</v>
      </c>
      <c r="O9" s="130">
        <f>第一週明細!W36</f>
        <v>723.6</v>
      </c>
      <c r="P9" s="131" t="s">
        <v>9</v>
      </c>
      <c r="Q9" s="162">
        <f>第一週明細!W32</f>
        <v>24</v>
      </c>
      <c r="R9" s="221"/>
      <c r="S9" s="157"/>
      <c r="T9" s="156"/>
      <c r="U9" s="219"/>
    </row>
    <row r="10" spans="2:24" s="118" customFormat="1" ht="12.95" customHeight="1" thickBot="1">
      <c r="B10" s="226"/>
      <c r="C10" s="227"/>
      <c r="D10" s="227"/>
      <c r="E10" s="227"/>
      <c r="F10" s="227"/>
      <c r="G10" s="227"/>
      <c r="H10" s="227"/>
      <c r="I10" s="227"/>
      <c r="J10" s="161"/>
      <c r="K10" s="160"/>
      <c r="L10" s="161"/>
      <c r="M10" s="160"/>
      <c r="N10" s="126" t="s">
        <v>7</v>
      </c>
      <c r="O10" s="125">
        <f>第一週明細!W30</f>
        <v>99</v>
      </c>
      <c r="P10" s="126" t="s">
        <v>11</v>
      </c>
      <c r="Q10" s="129">
        <f>第一週明細!W34</f>
        <v>27.9</v>
      </c>
      <c r="R10" s="163"/>
      <c r="S10" s="160"/>
      <c r="T10" s="161"/>
      <c r="U10" s="220"/>
    </row>
    <row r="11" spans="2:24" s="104" customFormat="1" ht="15" customHeight="1">
      <c r="B11" s="360" t="s">
        <v>177</v>
      </c>
      <c r="C11" s="361"/>
      <c r="D11" s="361"/>
      <c r="E11" s="272"/>
      <c r="F11" s="361" t="s">
        <v>178</v>
      </c>
      <c r="G11" s="361"/>
      <c r="H11" s="361"/>
      <c r="I11" s="361"/>
      <c r="J11" s="425" t="s">
        <v>179</v>
      </c>
      <c r="K11" s="425"/>
      <c r="L11" s="425"/>
      <c r="M11" s="425"/>
      <c r="N11" s="361" t="s">
        <v>180</v>
      </c>
      <c r="O11" s="361"/>
      <c r="P11" s="361"/>
      <c r="Q11" s="272"/>
      <c r="R11" s="361" t="s">
        <v>181</v>
      </c>
      <c r="S11" s="361"/>
      <c r="T11" s="361"/>
      <c r="U11" s="426"/>
    </row>
    <row r="12" spans="2:24" s="154" customFormat="1" ht="21" customHeight="1">
      <c r="B12" s="245" t="s">
        <v>239</v>
      </c>
      <c r="C12" s="231"/>
      <c r="D12" s="231"/>
      <c r="E12" s="231"/>
      <c r="F12" s="230" t="s">
        <v>68</v>
      </c>
      <c r="G12" s="231"/>
      <c r="H12" s="231"/>
      <c r="I12" s="232"/>
      <c r="J12" s="287" t="s">
        <v>327</v>
      </c>
      <c r="K12" s="286"/>
      <c r="L12" s="286"/>
      <c r="M12" s="288"/>
      <c r="N12" s="230" t="s">
        <v>136</v>
      </c>
      <c r="O12" s="231"/>
      <c r="P12" s="231"/>
      <c r="Q12" s="231"/>
      <c r="R12" s="374" t="s">
        <v>328</v>
      </c>
      <c r="S12" s="374"/>
      <c r="T12" s="374"/>
      <c r="U12" s="375"/>
    </row>
    <row r="13" spans="2:24" s="133" customFormat="1" ht="21" customHeight="1">
      <c r="B13" s="376"/>
      <c r="C13" s="377"/>
      <c r="D13" s="377"/>
      <c r="E13" s="377"/>
      <c r="F13" s="378" t="s">
        <v>374</v>
      </c>
      <c r="G13" s="379"/>
      <c r="H13" s="379"/>
      <c r="I13" s="380"/>
      <c r="J13" s="381" t="s">
        <v>329</v>
      </c>
      <c r="K13" s="382"/>
      <c r="L13" s="382"/>
      <c r="M13" s="383"/>
      <c r="N13" s="384" t="s">
        <v>251</v>
      </c>
      <c r="O13" s="385"/>
      <c r="P13" s="385"/>
      <c r="Q13" s="385"/>
      <c r="R13" s="251" t="s">
        <v>212</v>
      </c>
      <c r="S13" s="252"/>
      <c r="T13" s="252"/>
      <c r="U13" s="386"/>
    </row>
    <row r="14" spans="2:24" s="133" customFormat="1" ht="21" customHeight="1">
      <c r="B14" s="387"/>
      <c r="C14" s="388"/>
      <c r="D14" s="388"/>
      <c r="E14" s="388"/>
      <c r="F14" s="389" t="s">
        <v>210</v>
      </c>
      <c r="G14" s="390"/>
      <c r="H14" s="390"/>
      <c r="I14" s="391"/>
      <c r="J14" s="392" t="s">
        <v>330</v>
      </c>
      <c r="K14" s="393"/>
      <c r="L14" s="393"/>
      <c r="M14" s="394"/>
      <c r="N14" s="328" t="s">
        <v>380</v>
      </c>
      <c r="O14" s="388"/>
      <c r="P14" s="388"/>
      <c r="Q14" s="388"/>
      <c r="R14" s="237" t="s">
        <v>387</v>
      </c>
      <c r="S14" s="238"/>
      <c r="T14" s="238"/>
      <c r="U14" s="395"/>
    </row>
    <row r="15" spans="2:24" s="133" customFormat="1" ht="21" customHeight="1">
      <c r="B15" s="273"/>
      <c r="C15" s="274"/>
      <c r="D15" s="274"/>
      <c r="E15" s="274"/>
      <c r="F15" s="364" t="s">
        <v>211</v>
      </c>
      <c r="G15" s="365"/>
      <c r="H15" s="365"/>
      <c r="I15" s="366"/>
      <c r="J15" s="367" t="s">
        <v>194</v>
      </c>
      <c r="K15" s="274"/>
      <c r="L15" s="274"/>
      <c r="M15" s="368"/>
      <c r="N15" s="369" t="s">
        <v>254</v>
      </c>
      <c r="O15" s="370"/>
      <c r="P15" s="370"/>
      <c r="Q15" s="370"/>
      <c r="R15" s="371" t="s">
        <v>198</v>
      </c>
      <c r="S15" s="372"/>
      <c r="T15" s="372"/>
      <c r="U15" s="373"/>
    </row>
    <row r="16" spans="2:24" s="118" customFormat="1" ht="21" customHeight="1">
      <c r="B16" s="292"/>
      <c r="C16" s="247"/>
      <c r="D16" s="247"/>
      <c r="E16" s="247"/>
      <c r="F16" s="246" t="s">
        <v>105</v>
      </c>
      <c r="G16" s="247"/>
      <c r="H16" s="247"/>
      <c r="I16" s="248"/>
      <c r="J16" s="246" t="s">
        <v>385</v>
      </c>
      <c r="K16" s="247"/>
      <c r="L16" s="247"/>
      <c r="M16" s="248"/>
      <c r="N16" s="246" t="s">
        <v>70</v>
      </c>
      <c r="O16" s="247"/>
      <c r="P16" s="247"/>
      <c r="Q16" s="247"/>
      <c r="R16" s="246" t="s">
        <v>69</v>
      </c>
      <c r="S16" s="247"/>
      <c r="T16" s="247"/>
      <c r="U16" s="294"/>
    </row>
    <row r="17" spans="2:21" s="155" customFormat="1" ht="21" customHeight="1">
      <c r="B17" s="245"/>
      <c r="C17" s="231"/>
      <c r="D17" s="231"/>
      <c r="E17" s="231"/>
      <c r="F17" s="233" t="s">
        <v>149</v>
      </c>
      <c r="G17" s="229"/>
      <c r="H17" s="229"/>
      <c r="I17" s="234"/>
      <c r="J17" s="233" t="s">
        <v>331</v>
      </c>
      <c r="K17" s="229"/>
      <c r="L17" s="229"/>
      <c r="M17" s="234"/>
      <c r="N17" s="233" t="s">
        <v>199</v>
      </c>
      <c r="O17" s="229"/>
      <c r="P17" s="229"/>
      <c r="Q17" s="229"/>
      <c r="R17" s="233" t="s">
        <v>195</v>
      </c>
      <c r="S17" s="229"/>
      <c r="T17" s="229"/>
      <c r="U17" s="325"/>
    </row>
    <row r="18" spans="2:21" s="118" customFormat="1" ht="12.95" customHeight="1">
      <c r="B18" s="189"/>
      <c r="C18" s="157"/>
      <c r="D18" s="156"/>
      <c r="E18" s="158"/>
      <c r="F18" s="131" t="s">
        <v>44</v>
      </c>
      <c r="G18" s="130">
        <f>第二週明細!W20</f>
        <v>720.5</v>
      </c>
      <c r="H18" s="131" t="s">
        <v>9</v>
      </c>
      <c r="I18" s="132">
        <f>第二週明細!W16</f>
        <v>20.5</v>
      </c>
      <c r="J18" s="131" t="s">
        <v>44</v>
      </c>
      <c r="K18" s="130">
        <f>第二週明細!W28</f>
        <v>721.1</v>
      </c>
      <c r="L18" s="131" t="s">
        <v>9</v>
      </c>
      <c r="M18" s="132">
        <f>第二週明細!W24</f>
        <v>23.5</v>
      </c>
      <c r="N18" s="131" t="s">
        <v>44</v>
      </c>
      <c r="O18" s="130">
        <f>第二週明細!W36</f>
        <v>725.9</v>
      </c>
      <c r="P18" s="131" t="s">
        <v>9</v>
      </c>
      <c r="Q18" s="162">
        <f>第二週明細!W32</f>
        <v>23.5</v>
      </c>
      <c r="R18" s="121" t="s">
        <v>44</v>
      </c>
      <c r="S18" s="120">
        <f>第二週明細!W44</f>
        <v>725.3</v>
      </c>
      <c r="T18" s="121" t="s">
        <v>9</v>
      </c>
      <c r="U18" s="123">
        <f>第二週明細!W40</f>
        <v>24.5</v>
      </c>
    </row>
    <row r="19" spans="2:21" s="118" customFormat="1" ht="12.95" customHeight="1" thickBot="1">
      <c r="B19" s="159"/>
      <c r="C19" s="160"/>
      <c r="D19" s="161"/>
      <c r="E19" s="160"/>
      <c r="F19" s="126" t="s">
        <v>7</v>
      </c>
      <c r="G19" s="125">
        <f>第二週明細!W14</f>
        <v>106.5</v>
      </c>
      <c r="H19" s="126" t="s">
        <v>11</v>
      </c>
      <c r="I19" s="125">
        <f>第二週明細!W18</f>
        <v>27.5</v>
      </c>
      <c r="J19" s="126" t="s">
        <v>7</v>
      </c>
      <c r="K19" s="125">
        <f>第二週明細!W22</f>
        <v>100</v>
      </c>
      <c r="L19" s="126" t="s">
        <v>11</v>
      </c>
      <c r="M19" s="125">
        <f>第二週明細!W26</f>
        <v>27.4</v>
      </c>
      <c r="N19" s="126" t="s">
        <v>7</v>
      </c>
      <c r="O19" s="125">
        <f>第二週明細!W30</f>
        <v>101</v>
      </c>
      <c r="P19" s="126" t="s">
        <v>11</v>
      </c>
      <c r="Q19" s="129">
        <f>第二週明細!W34</f>
        <v>27.6</v>
      </c>
      <c r="R19" s="126" t="s">
        <v>7</v>
      </c>
      <c r="S19" s="125">
        <f>第二週明細!W38</f>
        <v>98.5</v>
      </c>
      <c r="T19" s="126" t="s">
        <v>11</v>
      </c>
      <c r="U19" s="127">
        <f>第二週明細!W42</f>
        <v>27.7</v>
      </c>
    </row>
    <row r="20" spans="2:21" s="104" customFormat="1" ht="15" customHeight="1">
      <c r="B20" s="360" t="s">
        <v>205</v>
      </c>
      <c r="C20" s="361"/>
      <c r="D20" s="361"/>
      <c r="E20" s="272"/>
      <c r="F20" s="361" t="s">
        <v>206</v>
      </c>
      <c r="G20" s="361"/>
      <c r="H20" s="361"/>
      <c r="I20" s="361"/>
      <c r="J20" s="362" t="s">
        <v>207</v>
      </c>
      <c r="K20" s="271"/>
      <c r="L20" s="271"/>
      <c r="M20" s="322"/>
      <c r="N20" s="271" t="s">
        <v>208</v>
      </c>
      <c r="O20" s="271"/>
      <c r="P20" s="271"/>
      <c r="Q20" s="322"/>
      <c r="R20" s="271" t="s">
        <v>209</v>
      </c>
      <c r="S20" s="271"/>
      <c r="T20" s="271"/>
      <c r="U20" s="363"/>
    </row>
    <row r="21" spans="2:21" s="154" customFormat="1" ht="21" customHeight="1">
      <c r="B21" s="349" t="s">
        <v>67</v>
      </c>
      <c r="C21" s="350"/>
      <c r="D21" s="350"/>
      <c r="E21" s="287"/>
      <c r="F21" s="287" t="s">
        <v>81</v>
      </c>
      <c r="G21" s="286"/>
      <c r="H21" s="286"/>
      <c r="I21" s="288"/>
      <c r="J21" s="287" t="s">
        <v>333</v>
      </c>
      <c r="K21" s="286"/>
      <c r="L21" s="286"/>
      <c r="M21" s="286"/>
      <c r="N21" s="230" t="s">
        <v>80</v>
      </c>
      <c r="O21" s="231"/>
      <c r="P21" s="231"/>
      <c r="Q21" s="231"/>
      <c r="R21" s="289" t="s">
        <v>332</v>
      </c>
      <c r="S21" s="290"/>
      <c r="T21" s="290"/>
      <c r="U21" s="291"/>
    </row>
    <row r="22" spans="2:21" s="133" customFormat="1" ht="21" customHeight="1">
      <c r="B22" s="351" t="s">
        <v>200</v>
      </c>
      <c r="C22" s="352"/>
      <c r="D22" s="352"/>
      <c r="E22" s="352"/>
      <c r="F22" s="353" t="s">
        <v>215</v>
      </c>
      <c r="G22" s="298"/>
      <c r="H22" s="298"/>
      <c r="I22" s="354"/>
      <c r="J22" s="254" t="s">
        <v>217</v>
      </c>
      <c r="K22" s="255"/>
      <c r="L22" s="255"/>
      <c r="M22" s="255"/>
      <c r="N22" s="355" t="s">
        <v>312</v>
      </c>
      <c r="O22" s="356"/>
      <c r="P22" s="356"/>
      <c r="Q22" s="356"/>
      <c r="R22" s="357" t="s">
        <v>379</v>
      </c>
      <c r="S22" s="358"/>
      <c r="T22" s="358"/>
      <c r="U22" s="359"/>
    </row>
    <row r="23" spans="2:21" s="133" customFormat="1" ht="21" customHeight="1">
      <c r="B23" s="326" t="s">
        <v>213</v>
      </c>
      <c r="C23" s="327"/>
      <c r="D23" s="327"/>
      <c r="E23" s="328"/>
      <c r="F23" s="243" t="s">
        <v>305</v>
      </c>
      <c r="G23" s="244"/>
      <c r="H23" s="244"/>
      <c r="I23" s="329"/>
      <c r="J23" s="330" t="s">
        <v>319</v>
      </c>
      <c r="K23" s="331"/>
      <c r="L23" s="331"/>
      <c r="M23" s="331"/>
      <c r="N23" s="332" t="s">
        <v>216</v>
      </c>
      <c r="O23" s="333"/>
      <c r="P23" s="333"/>
      <c r="Q23" s="333"/>
      <c r="R23" s="334" t="s">
        <v>154</v>
      </c>
      <c r="S23" s="335"/>
      <c r="T23" s="335"/>
      <c r="U23" s="336"/>
    </row>
    <row r="24" spans="2:21" s="133" customFormat="1" ht="21" customHeight="1">
      <c r="B24" s="337" t="s">
        <v>214</v>
      </c>
      <c r="C24" s="338"/>
      <c r="D24" s="338"/>
      <c r="E24" s="243"/>
      <c r="F24" s="339" t="s">
        <v>218</v>
      </c>
      <c r="G24" s="340"/>
      <c r="H24" s="340"/>
      <c r="I24" s="341"/>
      <c r="J24" s="342" t="s">
        <v>311</v>
      </c>
      <c r="K24" s="343"/>
      <c r="L24" s="343"/>
      <c r="M24" s="343"/>
      <c r="N24" s="344" t="s">
        <v>313</v>
      </c>
      <c r="O24" s="345"/>
      <c r="P24" s="345"/>
      <c r="Q24" s="345"/>
      <c r="R24" s="346" t="s">
        <v>355</v>
      </c>
      <c r="S24" s="347"/>
      <c r="T24" s="347"/>
      <c r="U24" s="348"/>
    </row>
    <row r="25" spans="2:21" s="118" customFormat="1" ht="21" customHeight="1">
      <c r="B25" s="323" t="s">
        <v>69</v>
      </c>
      <c r="C25" s="293"/>
      <c r="D25" s="293"/>
      <c r="E25" s="246"/>
      <c r="F25" s="293" t="s">
        <v>70</v>
      </c>
      <c r="G25" s="293"/>
      <c r="H25" s="293"/>
      <c r="I25" s="293"/>
      <c r="J25" s="293" t="s">
        <v>127</v>
      </c>
      <c r="K25" s="293"/>
      <c r="L25" s="293"/>
      <c r="M25" s="246"/>
      <c r="N25" s="246" t="s">
        <v>386</v>
      </c>
      <c r="O25" s="247"/>
      <c r="P25" s="247"/>
      <c r="Q25" s="247"/>
      <c r="R25" s="246" t="s">
        <v>127</v>
      </c>
      <c r="S25" s="247"/>
      <c r="T25" s="247"/>
      <c r="U25" s="294"/>
    </row>
    <row r="26" spans="2:21" s="155" customFormat="1" ht="21" customHeight="1">
      <c r="B26" s="324" t="s">
        <v>316</v>
      </c>
      <c r="C26" s="295"/>
      <c r="D26" s="295"/>
      <c r="E26" s="233"/>
      <c r="F26" s="295" t="s">
        <v>263</v>
      </c>
      <c r="G26" s="295"/>
      <c r="H26" s="295"/>
      <c r="I26" s="295"/>
      <c r="J26" s="295" t="s">
        <v>334</v>
      </c>
      <c r="K26" s="295"/>
      <c r="L26" s="295"/>
      <c r="M26" s="233"/>
      <c r="N26" s="233" t="s">
        <v>271</v>
      </c>
      <c r="O26" s="229"/>
      <c r="P26" s="229"/>
      <c r="Q26" s="229"/>
      <c r="R26" s="233" t="s">
        <v>223</v>
      </c>
      <c r="S26" s="229"/>
      <c r="T26" s="229"/>
      <c r="U26" s="325"/>
    </row>
    <row r="27" spans="2:21" s="118" customFormat="1" ht="12.95" customHeight="1">
      <c r="B27" s="119" t="s">
        <v>44</v>
      </c>
      <c r="C27" s="120">
        <f>第三週明細!W12</f>
        <v>714.2</v>
      </c>
      <c r="D27" s="121" t="s">
        <v>9</v>
      </c>
      <c r="E27" s="122">
        <f>第三週明細!W8</f>
        <v>21</v>
      </c>
      <c r="F27" s="121" t="s">
        <v>44</v>
      </c>
      <c r="G27" s="120">
        <f>第三週明細!W20</f>
        <v>723.6</v>
      </c>
      <c r="H27" s="121" t="s">
        <v>9</v>
      </c>
      <c r="I27" s="122">
        <f>第三週明細!W16</f>
        <v>24</v>
      </c>
      <c r="J27" s="121" t="s">
        <v>44</v>
      </c>
      <c r="K27" s="120">
        <f>第三週明細!W28</f>
        <v>700.6</v>
      </c>
      <c r="L27" s="121" t="s">
        <v>9</v>
      </c>
      <c r="M27" s="128">
        <f>第三週明細!W24</f>
        <v>21</v>
      </c>
      <c r="N27" s="131" t="s">
        <v>44</v>
      </c>
      <c r="O27" s="130">
        <f>第三週明細!W36</f>
        <v>723.6</v>
      </c>
      <c r="P27" s="131" t="s">
        <v>9</v>
      </c>
      <c r="Q27" s="162">
        <f>第三週明細!W32</f>
        <v>24</v>
      </c>
      <c r="R27" s="131" t="s">
        <v>44</v>
      </c>
      <c r="S27" s="130">
        <f>第三週明細!W44</f>
        <v>723.6</v>
      </c>
      <c r="T27" s="131" t="s">
        <v>9</v>
      </c>
      <c r="U27" s="184">
        <f>第三週明細!W40</f>
        <v>24</v>
      </c>
    </row>
    <row r="28" spans="2:21" s="118" customFormat="1" ht="12.95" customHeight="1" thickBot="1">
      <c r="B28" s="124" t="s">
        <v>7</v>
      </c>
      <c r="C28" s="125">
        <f>第三週明細!W6</f>
        <v>103.5</v>
      </c>
      <c r="D28" s="126" t="s">
        <v>11</v>
      </c>
      <c r="E28" s="125">
        <f>第三週明細!W10</f>
        <v>27.8</v>
      </c>
      <c r="F28" s="126" t="s">
        <v>7</v>
      </c>
      <c r="G28" s="125">
        <f>第三週明細!W14</f>
        <v>99</v>
      </c>
      <c r="H28" s="126" t="s">
        <v>46</v>
      </c>
      <c r="I28" s="125">
        <f>第三週明細!W18</f>
        <v>27.9</v>
      </c>
      <c r="J28" s="126" t="s">
        <v>7</v>
      </c>
      <c r="K28" s="125">
        <f>第三週明細!W22</f>
        <v>100.5</v>
      </c>
      <c r="L28" s="126" t="s">
        <v>11</v>
      </c>
      <c r="M28" s="129">
        <f>第三週明細!W26</f>
        <v>27.4</v>
      </c>
      <c r="N28" s="126" t="s">
        <v>7</v>
      </c>
      <c r="O28" s="125">
        <f>第三週明細!W30</f>
        <v>99</v>
      </c>
      <c r="P28" s="126" t="s">
        <v>11</v>
      </c>
      <c r="Q28" s="129">
        <f>第三週明細!W34</f>
        <v>27.9</v>
      </c>
      <c r="R28" s="126" t="s">
        <v>7</v>
      </c>
      <c r="S28" s="125">
        <f>第三週明細!W38</f>
        <v>99</v>
      </c>
      <c r="T28" s="126" t="s">
        <v>11</v>
      </c>
      <c r="U28" s="127">
        <f>第三週明細!W42</f>
        <v>27.9</v>
      </c>
    </row>
    <row r="29" spans="2:21" s="104" customFormat="1" ht="15" customHeight="1">
      <c r="B29" s="321" t="s">
        <v>182</v>
      </c>
      <c r="C29" s="271"/>
      <c r="D29" s="271"/>
      <c r="E29" s="322"/>
      <c r="F29" s="271" t="s">
        <v>183</v>
      </c>
      <c r="G29" s="271"/>
      <c r="H29" s="271"/>
      <c r="I29" s="271"/>
      <c r="J29" s="271" t="s">
        <v>184</v>
      </c>
      <c r="K29" s="271"/>
      <c r="L29" s="271"/>
      <c r="M29" s="271"/>
      <c r="N29" s="272" t="s">
        <v>185</v>
      </c>
      <c r="O29" s="270"/>
      <c r="P29" s="270"/>
      <c r="Q29" s="270"/>
      <c r="R29" s="272" t="s">
        <v>186</v>
      </c>
      <c r="S29" s="270"/>
      <c r="T29" s="270"/>
      <c r="U29" s="284"/>
    </row>
    <row r="30" spans="2:21" s="154" customFormat="1" ht="21" customHeight="1">
      <c r="B30" s="245" t="s">
        <v>83</v>
      </c>
      <c r="C30" s="231"/>
      <c r="D30" s="231"/>
      <c r="E30" s="231"/>
      <c r="F30" s="230" t="s">
        <v>84</v>
      </c>
      <c r="G30" s="231"/>
      <c r="H30" s="231"/>
      <c r="I30" s="232"/>
      <c r="J30" s="287" t="s">
        <v>333</v>
      </c>
      <c r="K30" s="286"/>
      <c r="L30" s="286"/>
      <c r="M30" s="288"/>
      <c r="N30" s="230" t="s">
        <v>79</v>
      </c>
      <c r="O30" s="231"/>
      <c r="P30" s="231"/>
      <c r="Q30" s="231"/>
      <c r="R30" s="289" t="s">
        <v>283</v>
      </c>
      <c r="S30" s="290"/>
      <c r="T30" s="290"/>
      <c r="U30" s="291"/>
    </row>
    <row r="31" spans="2:21" s="187" customFormat="1" ht="21" customHeight="1">
      <c r="B31" s="297" t="s">
        <v>277</v>
      </c>
      <c r="C31" s="298"/>
      <c r="D31" s="298"/>
      <c r="E31" s="298"/>
      <c r="F31" s="299" t="s">
        <v>148</v>
      </c>
      <c r="G31" s="300"/>
      <c r="H31" s="300"/>
      <c r="I31" s="301"/>
      <c r="J31" s="302" t="s">
        <v>295</v>
      </c>
      <c r="K31" s="303"/>
      <c r="L31" s="303"/>
      <c r="M31" s="304"/>
      <c r="N31" s="305" t="s">
        <v>222</v>
      </c>
      <c r="O31" s="306"/>
      <c r="P31" s="306"/>
      <c r="Q31" s="307"/>
      <c r="R31" s="308" t="s">
        <v>225</v>
      </c>
      <c r="S31" s="309"/>
      <c r="T31" s="309"/>
      <c r="U31" s="310"/>
    </row>
    <row r="32" spans="2:21" s="133" customFormat="1" ht="21" customHeight="1">
      <c r="B32" s="311" t="s">
        <v>320</v>
      </c>
      <c r="C32" s="312"/>
      <c r="D32" s="312"/>
      <c r="E32" s="312"/>
      <c r="F32" s="313" t="s">
        <v>335</v>
      </c>
      <c r="G32" s="314"/>
      <c r="H32" s="314"/>
      <c r="I32" s="315"/>
      <c r="J32" s="316" t="s">
        <v>358</v>
      </c>
      <c r="K32" s="236"/>
      <c r="L32" s="236"/>
      <c r="M32" s="317"/>
      <c r="N32" s="313" t="s">
        <v>359</v>
      </c>
      <c r="O32" s="314"/>
      <c r="P32" s="314"/>
      <c r="Q32" s="315"/>
      <c r="R32" s="318" t="s">
        <v>226</v>
      </c>
      <c r="S32" s="319"/>
      <c r="T32" s="319"/>
      <c r="U32" s="320"/>
    </row>
    <row r="33" spans="2:21" s="133" customFormat="1" ht="21" customHeight="1">
      <c r="B33" s="273" t="s">
        <v>221</v>
      </c>
      <c r="C33" s="274"/>
      <c r="D33" s="274"/>
      <c r="E33" s="274"/>
      <c r="F33" s="275" t="s">
        <v>219</v>
      </c>
      <c r="G33" s="276"/>
      <c r="H33" s="276"/>
      <c r="I33" s="277"/>
      <c r="J33" s="278" t="s">
        <v>323</v>
      </c>
      <c r="K33" s="279"/>
      <c r="L33" s="279"/>
      <c r="M33" s="280"/>
      <c r="N33" s="237" t="s">
        <v>336</v>
      </c>
      <c r="O33" s="238"/>
      <c r="P33" s="238"/>
      <c r="Q33" s="239"/>
      <c r="R33" s="281" t="s">
        <v>220</v>
      </c>
      <c r="S33" s="282"/>
      <c r="T33" s="282"/>
      <c r="U33" s="283"/>
    </row>
    <row r="34" spans="2:21" s="118" customFormat="1" ht="21" customHeight="1">
      <c r="B34" s="292" t="s">
        <v>104</v>
      </c>
      <c r="C34" s="247"/>
      <c r="D34" s="247"/>
      <c r="E34" s="247"/>
      <c r="F34" s="246" t="s">
        <v>105</v>
      </c>
      <c r="G34" s="247"/>
      <c r="H34" s="247"/>
      <c r="I34" s="248"/>
      <c r="J34" s="293" t="s">
        <v>69</v>
      </c>
      <c r="K34" s="293"/>
      <c r="L34" s="293"/>
      <c r="M34" s="293"/>
      <c r="N34" s="246" t="s">
        <v>386</v>
      </c>
      <c r="O34" s="247"/>
      <c r="P34" s="247"/>
      <c r="Q34" s="248"/>
      <c r="R34" s="246" t="s">
        <v>69</v>
      </c>
      <c r="S34" s="247"/>
      <c r="T34" s="247"/>
      <c r="U34" s="294"/>
    </row>
    <row r="35" spans="2:21" s="155" customFormat="1" ht="21" customHeight="1">
      <c r="B35" s="245" t="s">
        <v>197</v>
      </c>
      <c r="C35" s="231"/>
      <c r="D35" s="231"/>
      <c r="E35" s="231"/>
      <c r="F35" s="230" t="s">
        <v>390</v>
      </c>
      <c r="G35" s="231"/>
      <c r="H35" s="231"/>
      <c r="I35" s="232"/>
      <c r="J35" s="295" t="s">
        <v>357</v>
      </c>
      <c r="K35" s="295"/>
      <c r="L35" s="295"/>
      <c r="M35" s="295"/>
      <c r="N35" s="230" t="s">
        <v>224</v>
      </c>
      <c r="O35" s="231"/>
      <c r="P35" s="231"/>
      <c r="Q35" s="232"/>
      <c r="R35" s="230" t="s">
        <v>370</v>
      </c>
      <c r="S35" s="231"/>
      <c r="T35" s="231"/>
      <c r="U35" s="296"/>
    </row>
    <row r="36" spans="2:21" s="118" customFormat="1" ht="12.95" customHeight="1">
      <c r="B36" s="119" t="s">
        <v>44</v>
      </c>
      <c r="C36" s="120">
        <f>第四週明細!W12</f>
        <v>723.5</v>
      </c>
      <c r="D36" s="121" t="s">
        <v>9</v>
      </c>
      <c r="E36" s="128">
        <f>第四週明細!W8</f>
        <v>23.5</v>
      </c>
      <c r="F36" s="121" t="s">
        <v>44</v>
      </c>
      <c r="G36" s="120">
        <f>第四週明細!W20</f>
        <v>723.6</v>
      </c>
      <c r="H36" s="121" t="s">
        <v>9</v>
      </c>
      <c r="I36" s="122">
        <f>第四週明細!W16</f>
        <v>24</v>
      </c>
      <c r="J36" s="121" t="s">
        <v>44</v>
      </c>
      <c r="K36" s="120">
        <f>第四週明細!W28</f>
        <v>735.5</v>
      </c>
      <c r="L36" s="121" t="s">
        <v>9</v>
      </c>
      <c r="M36" s="122">
        <f>第四週明細!W24</f>
        <v>23.5</v>
      </c>
      <c r="N36" s="121" t="s">
        <v>44</v>
      </c>
      <c r="O36" s="120">
        <f>第四週明細!W36</f>
        <v>743</v>
      </c>
      <c r="P36" s="121" t="s">
        <v>9</v>
      </c>
      <c r="Q36" s="128">
        <f>第四週明細!W32</f>
        <v>23</v>
      </c>
      <c r="R36" s="121" t="s">
        <v>44</v>
      </c>
      <c r="S36" s="120">
        <f>第四週明細!W44</f>
        <v>714.8</v>
      </c>
      <c r="T36" s="121" t="s">
        <v>9</v>
      </c>
      <c r="U36" s="123">
        <f>第四週明細!W40</f>
        <v>24</v>
      </c>
    </row>
    <row r="37" spans="2:21" s="118" customFormat="1" ht="12.95" customHeight="1" thickBot="1">
      <c r="B37" s="124" t="s">
        <v>7</v>
      </c>
      <c r="C37" s="125">
        <f>第四週明細!W6</f>
        <v>100.5</v>
      </c>
      <c r="D37" s="126" t="s">
        <v>11</v>
      </c>
      <c r="E37" s="129">
        <f>第四週明細!W10</f>
        <v>27.5</v>
      </c>
      <c r="F37" s="126" t="s">
        <v>7</v>
      </c>
      <c r="G37" s="125">
        <f>第四週明細!W14</f>
        <v>99</v>
      </c>
      <c r="H37" s="126" t="s">
        <v>46</v>
      </c>
      <c r="I37" s="125">
        <f>第四週明細!W18</f>
        <v>27.9</v>
      </c>
      <c r="J37" s="126" t="s">
        <v>7</v>
      </c>
      <c r="K37" s="125">
        <f>第四週明細!W22</f>
        <v>103.5</v>
      </c>
      <c r="L37" s="126" t="s">
        <v>11</v>
      </c>
      <c r="M37" s="125">
        <f>第四週明細!W26</f>
        <v>27.5</v>
      </c>
      <c r="N37" s="126" t="s">
        <v>7</v>
      </c>
      <c r="O37" s="125">
        <f>第四週明細!W30</f>
        <v>106.5</v>
      </c>
      <c r="P37" s="126" t="s">
        <v>11</v>
      </c>
      <c r="Q37" s="129">
        <f>第四週明細!W34</f>
        <v>27.5</v>
      </c>
      <c r="R37" s="126" t="s">
        <v>7</v>
      </c>
      <c r="S37" s="125">
        <f>第四週明細!W38</f>
        <v>97</v>
      </c>
      <c r="T37" s="126" t="s">
        <v>11</v>
      </c>
      <c r="U37" s="127">
        <f>第四週明細!W42</f>
        <v>27.7</v>
      </c>
    </row>
    <row r="38" spans="2:21" s="104" customFormat="1" ht="15" customHeight="1">
      <c r="B38" s="269" t="s">
        <v>187</v>
      </c>
      <c r="C38" s="270"/>
      <c r="D38" s="270"/>
      <c r="E38" s="270"/>
      <c r="F38" s="271" t="s">
        <v>188</v>
      </c>
      <c r="G38" s="271"/>
      <c r="H38" s="271"/>
      <c r="I38" s="271"/>
      <c r="J38" s="271" t="s">
        <v>189</v>
      </c>
      <c r="K38" s="271"/>
      <c r="L38" s="271"/>
      <c r="M38" s="271"/>
      <c r="N38" s="272" t="s">
        <v>190</v>
      </c>
      <c r="O38" s="270"/>
      <c r="P38" s="270"/>
      <c r="Q38" s="270"/>
      <c r="R38" s="272" t="s">
        <v>191</v>
      </c>
      <c r="S38" s="270"/>
      <c r="T38" s="270"/>
      <c r="U38" s="284"/>
    </row>
    <row r="39" spans="2:21" s="154" customFormat="1" ht="21" customHeight="1">
      <c r="B39" s="285" t="s">
        <v>67</v>
      </c>
      <c r="C39" s="286"/>
      <c r="D39" s="286"/>
      <c r="E39" s="286"/>
      <c r="F39" s="287" t="s">
        <v>81</v>
      </c>
      <c r="G39" s="286"/>
      <c r="H39" s="286"/>
      <c r="I39" s="288"/>
      <c r="J39" s="287" t="s">
        <v>333</v>
      </c>
      <c r="K39" s="286"/>
      <c r="L39" s="286"/>
      <c r="M39" s="288"/>
      <c r="N39" s="230" t="s">
        <v>124</v>
      </c>
      <c r="O39" s="231"/>
      <c r="P39" s="231"/>
      <c r="Q39" s="231"/>
      <c r="R39" s="289" t="s">
        <v>201</v>
      </c>
      <c r="S39" s="290"/>
      <c r="T39" s="290"/>
      <c r="U39" s="291"/>
    </row>
    <row r="40" spans="2:21" s="133" customFormat="1" ht="21" customHeight="1">
      <c r="B40" s="249" t="s">
        <v>196</v>
      </c>
      <c r="C40" s="250"/>
      <c r="D40" s="250"/>
      <c r="E40" s="250"/>
      <c r="F40" s="251" t="s">
        <v>324</v>
      </c>
      <c r="G40" s="252"/>
      <c r="H40" s="252"/>
      <c r="I40" s="253"/>
      <c r="J40" s="254" t="s">
        <v>232</v>
      </c>
      <c r="K40" s="255"/>
      <c r="L40" s="255"/>
      <c r="M40" s="256"/>
      <c r="N40" s="257" t="s">
        <v>231</v>
      </c>
      <c r="O40" s="258"/>
      <c r="P40" s="258"/>
      <c r="Q40" s="258"/>
      <c r="R40" s="357" t="s">
        <v>338</v>
      </c>
      <c r="S40" s="358"/>
      <c r="T40" s="358"/>
      <c r="U40" s="359"/>
    </row>
    <row r="41" spans="2:21" s="133" customFormat="1" ht="21" customHeight="1">
      <c r="B41" s="259" t="s">
        <v>227</v>
      </c>
      <c r="C41" s="260"/>
      <c r="D41" s="260"/>
      <c r="E41" s="260"/>
      <c r="F41" s="261" t="s">
        <v>229</v>
      </c>
      <c r="G41" s="262"/>
      <c r="H41" s="262"/>
      <c r="I41" s="263"/>
      <c r="J41" s="264" t="s">
        <v>204</v>
      </c>
      <c r="K41" s="265"/>
      <c r="L41" s="265"/>
      <c r="M41" s="266"/>
      <c r="N41" s="267" t="s">
        <v>377</v>
      </c>
      <c r="O41" s="268"/>
      <c r="P41" s="268"/>
      <c r="Q41" s="268"/>
      <c r="R41" s="334" t="s">
        <v>202</v>
      </c>
      <c r="S41" s="335"/>
      <c r="T41" s="335"/>
      <c r="U41" s="336"/>
    </row>
    <row r="42" spans="2:21" s="133" customFormat="1" ht="21" customHeight="1">
      <c r="B42" s="235" t="s">
        <v>228</v>
      </c>
      <c r="C42" s="236"/>
      <c r="D42" s="236"/>
      <c r="E42" s="236"/>
      <c r="F42" s="237" t="s">
        <v>230</v>
      </c>
      <c r="G42" s="238"/>
      <c r="H42" s="238"/>
      <c r="I42" s="239"/>
      <c r="J42" s="240" t="s">
        <v>326</v>
      </c>
      <c r="K42" s="241"/>
      <c r="L42" s="241"/>
      <c r="M42" s="242"/>
      <c r="N42" s="243" t="s">
        <v>203</v>
      </c>
      <c r="O42" s="244"/>
      <c r="P42" s="244"/>
      <c r="Q42" s="244"/>
      <c r="R42" s="419" t="s">
        <v>339</v>
      </c>
      <c r="S42" s="420"/>
      <c r="T42" s="420"/>
      <c r="U42" s="421"/>
    </row>
    <row r="43" spans="2:21" s="118" customFormat="1" ht="21" customHeight="1">
      <c r="B43" s="245" t="s">
        <v>127</v>
      </c>
      <c r="C43" s="231"/>
      <c r="D43" s="231"/>
      <c r="E43" s="231"/>
      <c r="F43" s="246" t="s">
        <v>126</v>
      </c>
      <c r="G43" s="247"/>
      <c r="H43" s="247"/>
      <c r="I43" s="248"/>
      <c r="J43" s="246" t="s">
        <v>385</v>
      </c>
      <c r="K43" s="247"/>
      <c r="L43" s="247"/>
      <c r="M43" s="248"/>
      <c r="N43" s="230" t="s">
        <v>126</v>
      </c>
      <c r="O43" s="231"/>
      <c r="P43" s="231"/>
      <c r="Q43" s="231"/>
      <c r="R43" s="246" t="s">
        <v>82</v>
      </c>
      <c r="S43" s="247"/>
      <c r="T43" s="247"/>
      <c r="U43" s="294"/>
    </row>
    <row r="44" spans="2:21" s="133" customFormat="1" ht="21" customHeight="1">
      <c r="B44" s="228" t="s">
        <v>159</v>
      </c>
      <c r="C44" s="229"/>
      <c r="D44" s="229"/>
      <c r="E44" s="229"/>
      <c r="F44" s="230" t="s">
        <v>173</v>
      </c>
      <c r="G44" s="231"/>
      <c r="H44" s="231"/>
      <c r="I44" s="232"/>
      <c r="J44" s="233" t="s">
        <v>337</v>
      </c>
      <c r="K44" s="229"/>
      <c r="L44" s="229"/>
      <c r="M44" s="234"/>
      <c r="N44" s="233" t="s">
        <v>340</v>
      </c>
      <c r="O44" s="229"/>
      <c r="P44" s="229"/>
      <c r="Q44" s="229"/>
      <c r="R44" s="233" t="s">
        <v>376</v>
      </c>
      <c r="S44" s="229"/>
      <c r="T44" s="229"/>
      <c r="U44" s="325"/>
    </row>
    <row r="45" spans="2:21" s="118" customFormat="1" ht="12.95" customHeight="1">
      <c r="B45" s="166" t="s">
        <v>44</v>
      </c>
      <c r="C45" s="120">
        <f>'第五週明細 '!W12</f>
        <v>714.2</v>
      </c>
      <c r="D45" s="167" t="s">
        <v>45</v>
      </c>
      <c r="E45" s="128">
        <f>'第五週明細 '!W8</f>
        <v>21</v>
      </c>
      <c r="F45" s="121" t="s">
        <v>44</v>
      </c>
      <c r="G45" s="120">
        <f>'第五週明細 '!W20</f>
        <v>736.6</v>
      </c>
      <c r="H45" s="121" t="s">
        <v>9</v>
      </c>
      <c r="I45" s="122">
        <f>'第五週明細 '!W16</f>
        <v>23</v>
      </c>
      <c r="J45" s="131" t="s">
        <v>44</v>
      </c>
      <c r="K45" s="130">
        <f>'第五週明細 '!W28</f>
        <v>740.6</v>
      </c>
      <c r="L45" s="131" t="s">
        <v>9</v>
      </c>
      <c r="M45" s="132">
        <f>'第五週明細 '!W24</f>
        <v>23</v>
      </c>
      <c r="N45" s="121" t="s">
        <v>44</v>
      </c>
      <c r="O45" s="120">
        <f>'第五週明細 '!W36</f>
        <v>718.7</v>
      </c>
      <c r="P45" s="121" t="s">
        <v>9</v>
      </c>
      <c r="Q45" s="128">
        <f>'第五週明細 '!W32</f>
        <v>23.5</v>
      </c>
      <c r="R45" s="131" t="s">
        <v>44</v>
      </c>
      <c r="S45" s="130">
        <f>'第五週明細 '!W44</f>
        <v>721.1</v>
      </c>
      <c r="T45" s="131" t="s">
        <v>9</v>
      </c>
      <c r="U45" s="184">
        <f>'第五週明細 '!W40</f>
        <v>23.5</v>
      </c>
    </row>
    <row r="46" spans="2:21" s="118" customFormat="1" ht="12.95" customHeight="1" thickBot="1">
      <c r="B46" s="159" t="s">
        <v>43</v>
      </c>
      <c r="C46" s="164">
        <f>'第五週明細 '!W6</f>
        <v>103.5</v>
      </c>
      <c r="D46" s="163" t="s">
        <v>46</v>
      </c>
      <c r="E46" s="165">
        <f>'第五週明細 '!W10</f>
        <v>27.8</v>
      </c>
      <c r="F46" s="126" t="s">
        <v>7</v>
      </c>
      <c r="G46" s="125">
        <f>'第五週明細 '!W14</f>
        <v>105</v>
      </c>
      <c r="H46" s="126" t="s">
        <v>46</v>
      </c>
      <c r="I46" s="125">
        <f>'第五週明細 '!W18</f>
        <v>27.4</v>
      </c>
      <c r="J46" s="126" t="s">
        <v>7</v>
      </c>
      <c r="K46" s="125">
        <f>'第五週明細 '!W22</f>
        <v>106</v>
      </c>
      <c r="L46" s="126" t="s">
        <v>11</v>
      </c>
      <c r="M46" s="125">
        <f>'第五週明細 '!W26</f>
        <v>27.4</v>
      </c>
      <c r="N46" s="126" t="s">
        <v>7</v>
      </c>
      <c r="O46" s="125">
        <f>'第五週明細 '!W30</f>
        <v>99.5</v>
      </c>
      <c r="P46" s="126" t="s">
        <v>11</v>
      </c>
      <c r="Q46" s="129">
        <f>'第五週明細 '!W34</f>
        <v>27.3</v>
      </c>
      <c r="R46" s="126" t="s">
        <v>7</v>
      </c>
      <c r="S46" s="125">
        <f>'第五週明細 '!W38</f>
        <v>100</v>
      </c>
      <c r="T46" s="126" t="s">
        <v>11</v>
      </c>
      <c r="U46" s="127">
        <f>'第五週明細 '!W42</f>
        <v>27.4</v>
      </c>
    </row>
  </sheetData>
  <mergeCells count="181">
    <mergeCell ref="R40:U40"/>
    <mergeCell ref="R41:U41"/>
    <mergeCell ref="R42:U42"/>
    <mergeCell ref="R43:U43"/>
    <mergeCell ref="R44:U44"/>
    <mergeCell ref="R2:U2"/>
    <mergeCell ref="B3:E3"/>
    <mergeCell ref="F3:I3"/>
    <mergeCell ref="J3:M3"/>
    <mergeCell ref="N3:Q3"/>
    <mergeCell ref="R3:U3"/>
    <mergeCell ref="R5:U5"/>
    <mergeCell ref="J8:M8"/>
    <mergeCell ref="N8:Q8"/>
    <mergeCell ref="R8:U8"/>
    <mergeCell ref="B11:E11"/>
    <mergeCell ref="F11:I11"/>
    <mergeCell ref="J11:M11"/>
    <mergeCell ref="N11:Q11"/>
    <mergeCell ref="R11:U11"/>
    <mergeCell ref="B12:E12"/>
    <mergeCell ref="F12:I12"/>
    <mergeCell ref="J12:M12"/>
    <mergeCell ref="N12:Q12"/>
    <mergeCell ref="B1:F1"/>
    <mergeCell ref="J1:M1"/>
    <mergeCell ref="N1:P1"/>
    <mergeCell ref="B2:E2"/>
    <mergeCell ref="F2:I2"/>
    <mergeCell ref="J2:M2"/>
    <mergeCell ref="N2:Q2"/>
    <mergeCell ref="B5:E5"/>
    <mergeCell ref="F5:I5"/>
    <mergeCell ref="J5:M5"/>
    <mergeCell ref="N5:Q5"/>
    <mergeCell ref="V5:X5"/>
    <mergeCell ref="B4:E4"/>
    <mergeCell ref="F4:I4"/>
    <mergeCell ref="J4:M4"/>
    <mergeCell ref="N4:Q4"/>
    <mergeCell ref="R4:U4"/>
    <mergeCell ref="V4:X4"/>
    <mergeCell ref="B7:E7"/>
    <mergeCell ref="F7:I7"/>
    <mergeCell ref="J7:M7"/>
    <mergeCell ref="N7:Q7"/>
    <mergeCell ref="R7:U7"/>
    <mergeCell ref="V7:X7"/>
    <mergeCell ref="B6:E6"/>
    <mergeCell ref="F6:I6"/>
    <mergeCell ref="J6:M6"/>
    <mergeCell ref="N6:Q6"/>
    <mergeCell ref="R6:U6"/>
    <mergeCell ref="V6:X6"/>
    <mergeCell ref="R12:U12"/>
    <mergeCell ref="B13:E13"/>
    <mergeCell ref="F13:I13"/>
    <mergeCell ref="J13:M13"/>
    <mergeCell ref="N13:Q13"/>
    <mergeCell ref="R13:U13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9:E29"/>
    <mergeCell ref="F29:I29"/>
    <mergeCell ref="J29:M29"/>
    <mergeCell ref="N29:Q29"/>
    <mergeCell ref="R29:U29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N38:Q38"/>
    <mergeCell ref="B33:E33"/>
    <mergeCell ref="F33:I33"/>
    <mergeCell ref="J33:M33"/>
    <mergeCell ref="N33:Q33"/>
    <mergeCell ref="R33:U33"/>
    <mergeCell ref="R38:U38"/>
    <mergeCell ref="B39:E39"/>
    <mergeCell ref="F39:I39"/>
    <mergeCell ref="J39:M39"/>
    <mergeCell ref="N39:Q39"/>
    <mergeCell ref="R39:U39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8:I10"/>
    <mergeCell ref="B44:E44"/>
    <mergeCell ref="F44:I44"/>
    <mergeCell ref="J44:M44"/>
    <mergeCell ref="N44:Q44"/>
    <mergeCell ref="B42:E42"/>
    <mergeCell ref="F42:I42"/>
    <mergeCell ref="J42:M42"/>
    <mergeCell ref="N42:Q42"/>
    <mergeCell ref="B43:E43"/>
    <mergeCell ref="F43:I43"/>
    <mergeCell ref="J43:M43"/>
    <mergeCell ref="N43:Q43"/>
    <mergeCell ref="B40:E40"/>
    <mergeCell ref="F40:I40"/>
    <mergeCell ref="J40:M40"/>
    <mergeCell ref="N40:Q40"/>
    <mergeCell ref="B41:E41"/>
    <mergeCell ref="F41:I41"/>
    <mergeCell ref="J41:M41"/>
    <mergeCell ref="N41:Q41"/>
    <mergeCell ref="B38:E38"/>
    <mergeCell ref="F38:I38"/>
    <mergeCell ref="J38:M38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zoomScale="60" workbookViewId="0">
      <selection activeCell="P34" sqref="P34"/>
    </sheetView>
  </sheetViews>
  <sheetFormatPr defaultColWidth="9" defaultRowHeight="20.25"/>
  <cols>
    <col min="1" max="1" width="1.875" style="46" customWidth="1"/>
    <col min="2" max="2" width="4.875" style="85" customWidth="1"/>
    <col min="3" max="3" width="0" style="46" hidden="1" customWidth="1"/>
    <col min="4" max="4" width="18.625" style="46" customWidth="1"/>
    <col min="5" max="5" width="5.625" style="86" customWidth="1"/>
    <col min="6" max="6" width="11.25" style="46" customWidth="1"/>
    <col min="7" max="7" width="18.625" style="46" customWidth="1"/>
    <col min="8" max="8" width="5.625" style="86" customWidth="1"/>
    <col min="9" max="9" width="11.875" style="46" customWidth="1"/>
    <col min="10" max="10" width="18.625" style="46" customWidth="1"/>
    <col min="11" max="11" width="5.625" style="86" customWidth="1"/>
    <col min="12" max="12" width="11.75" style="46" customWidth="1"/>
    <col min="13" max="13" width="18.625" style="46" customWidth="1"/>
    <col min="14" max="14" width="5.625" style="86" customWidth="1"/>
    <col min="15" max="15" width="12.125" style="46" customWidth="1"/>
    <col min="16" max="16" width="18.625" style="46" customWidth="1"/>
    <col min="17" max="17" width="5.625" style="86" customWidth="1"/>
    <col min="18" max="18" width="11.75" style="46" customWidth="1"/>
    <col min="19" max="19" width="18.625" style="46" customWidth="1"/>
    <col min="20" max="20" width="5.625" style="86" customWidth="1"/>
    <col min="21" max="21" width="12.75" style="46" customWidth="1"/>
    <col min="22" max="22" width="5.25" style="94" customWidth="1"/>
    <col min="23" max="23" width="11.75" style="91" customWidth="1"/>
    <col min="24" max="24" width="11.25" style="92" customWidth="1"/>
    <col min="25" max="25" width="6.625" style="95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4" width="9" style="20"/>
    <col min="35" max="16384" width="9" style="46"/>
  </cols>
  <sheetData>
    <row r="1" spans="2:37" s="7" customFormat="1" ht="38.25">
      <c r="B1" s="433" t="s">
        <v>392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6"/>
      <c r="AB1" s="8"/>
    </row>
    <row r="2" spans="2:37" s="7" customFormat="1" ht="18.95" customHeight="1">
      <c r="B2" s="434"/>
      <c r="C2" s="435"/>
      <c r="D2" s="435"/>
      <c r="E2" s="435"/>
      <c r="F2" s="435"/>
      <c r="G2" s="435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7" s="20" customFormat="1" ht="30" customHeight="1" thickBot="1">
      <c r="B3" s="98" t="s">
        <v>42</v>
      </c>
      <c r="C3" s="98"/>
      <c r="D3" s="99"/>
      <c r="E3" s="14"/>
      <c r="F3" s="14"/>
      <c r="G3" s="436" t="s">
        <v>371</v>
      </c>
      <c r="H3" s="436"/>
      <c r="I3" s="436"/>
      <c r="J3" s="436"/>
      <c r="K3" s="436"/>
      <c r="L3" s="436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7" s="35" customFormat="1" ht="99">
      <c r="B4" s="22" t="s">
        <v>0</v>
      </c>
      <c r="C4" s="23" t="s">
        <v>1</v>
      </c>
      <c r="D4" s="24" t="s">
        <v>2</v>
      </c>
      <c r="E4" s="25" t="s">
        <v>40</v>
      </c>
      <c r="F4" s="24"/>
      <c r="G4" s="24" t="s">
        <v>3</v>
      </c>
      <c r="H4" s="25" t="s">
        <v>40</v>
      </c>
      <c r="I4" s="24"/>
      <c r="J4" s="24" t="s">
        <v>4</v>
      </c>
      <c r="K4" s="25" t="s">
        <v>40</v>
      </c>
      <c r="L4" s="24"/>
      <c r="M4" s="24" t="s">
        <v>4</v>
      </c>
      <c r="N4" s="25" t="s">
        <v>40</v>
      </c>
      <c r="O4" s="24"/>
      <c r="P4" s="24" t="s">
        <v>4</v>
      </c>
      <c r="Q4" s="25" t="s">
        <v>40</v>
      </c>
      <c r="R4" s="24"/>
      <c r="S4" s="27" t="s">
        <v>5</v>
      </c>
      <c r="T4" s="25" t="s">
        <v>40</v>
      </c>
      <c r="U4" s="24"/>
      <c r="V4" s="101" t="s">
        <v>47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9"/>
      <c r="AH4" s="109"/>
      <c r="AI4" s="109"/>
      <c r="AJ4" s="109"/>
      <c r="AK4" s="109"/>
    </row>
    <row r="5" spans="2:37" s="41" customFormat="1" ht="42">
      <c r="B5" s="36"/>
      <c r="C5" s="428"/>
      <c r="D5" s="37"/>
      <c r="E5" s="37"/>
      <c r="F5" s="1" t="s">
        <v>16</v>
      </c>
      <c r="G5" s="37"/>
      <c r="H5" s="37"/>
      <c r="I5" s="1" t="s">
        <v>16</v>
      </c>
      <c r="J5" s="37"/>
      <c r="K5" s="37"/>
      <c r="L5" s="1" t="s">
        <v>16</v>
      </c>
      <c r="M5" s="37"/>
      <c r="N5" s="37"/>
      <c r="O5" s="1" t="s">
        <v>16</v>
      </c>
      <c r="P5" s="37"/>
      <c r="Q5" s="37"/>
      <c r="R5" s="1" t="s">
        <v>16</v>
      </c>
      <c r="S5" s="37"/>
      <c r="T5" s="37"/>
      <c r="U5" s="1" t="s">
        <v>16</v>
      </c>
      <c r="V5" s="429"/>
      <c r="W5" s="38"/>
      <c r="X5" s="39"/>
      <c r="Y5" s="40"/>
      <c r="Z5" s="114"/>
      <c r="AA5" s="20"/>
      <c r="AB5" s="21"/>
      <c r="AC5" s="20"/>
      <c r="AD5" s="20"/>
      <c r="AE5" s="20"/>
      <c r="AF5" s="20"/>
      <c r="AG5" s="110"/>
      <c r="AH5" s="110"/>
      <c r="AI5" s="93"/>
      <c r="AJ5" s="5"/>
      <c r="AK5" s="111"/>
    </row>
    <row r="6" spans="2:37" ht="27.95" customHeight="1">
      <c r="B6" s="42" t="s">
        <v>8</v>
      </c>
      <c r="C6" s="428"/>
      <c r="D6" s="2"/>
      <c r="E6" s="2"/>
      <c r="F6" s="2"/>
      <c r="G6" s="2"/>
      <c r="H6" s="3"/>
      <c r="I6" s="2"/>
      <c r="J6" s="2"/>
      <c r="K6" s="2"/>
      <c r="L6" s="2"/>
      <c r="M6" s="3"/>
      <c r="N6" s="2"/>
      <c r="O6" s="2"/>
      <c r="P6" s="2"/>
      <c r="Q6" s="2"/>
      <c r="R6" s="2"/>
      <c r="S6" s="138"/>
      <c r="T6" s="138"/>
      <c r="U6" s="138"/>
      <c r="V6" s="430"/>
      <c r="W6" s="112"/>
      <c r="X6" s="43"/>
      <c r="Y6" s="44"/>
      <c r="Z6" s="19"/>
      <c r="AA6" s="45"/>
      <c r="AC6" s="21"/>
      <c r="AD6" s="21"/>
      <c r="AE6" s="21"/>
      <c r="AF6" s="21"/>
      <c r="AG6" s="112"/>
      <c r="AH6" s="112"/>
      <c r="AI6" s="113"/>
      <c r="AJ6" s="5"/>
      <c r="AK6" s="20"/>
    </row>
    <row r="7" spans="2:37" ht="27.95" customHeight="1">
      <c r="B7" s="42"/>
      <c r="C7" s="428"/>
      <c r="D7" s="3"/>
      <c r="E7" s="3"/>
      <c r="F7" s="3"/>
      <c r="G7" s="2"/>
      <c r="H7" s="3"/>
      <c r="I7" s="2"/>
      <c r="J7" s="2"/>
      <c r="K7" s="2"/>
      <c r="L7" s="2"/>
      <c r="M7" s="3"/>
      <c r="N7" s="2"/>
      <c r="O7" s="2"/>
      <c r="P7" s="2"/>
      <c r="Q7" s="2"/>
      <c r="R7" s="2"/>
      <c r="S7" s="138"/>
      <c r="T7" s="138"/>
      <c r="U7" s="138"/>
      <c r="V7" s="430"/>
      <c r="W7" s="47"/>
      <c r="X7" s="48"/>
      <c r="Y7" s="44"/>
      <c r="Z7" s="20"/>
      <c r="AA7" s="49"/>
      <c r="AC7" s="50"/>
      <c r="AD7" s="21"/>
      <c r="AE7" s="21"/>
      <c r="AF7" s="51"/>
      <c r="AG7" s="110"/>
      <c r="AH7" s="110"/>
      <c r="AI7" s="93"/>
      <c r="AJ7" s="5"/>
      <c r="AK7" s="20"/>
    </row>
    <row r="8" spans="2:37" ht="27.95" customHeight="1">
      <c r="B8" s="42" t="s">
        <v>10</v>
      </c>
      <c r="C8" s="428"/>
      <c r="D8" s="3"/>
      <c r="E8" s="3"/>
      <c r="F8" s="3"/>
      <c r="G8" s="2"/>
      <c r="H8" s="105"/>
      <c r="I8" s="2"/>
      <c r="J8" s="2"/>
      <c r="K8" s="103"/>
      <c r="L8" s="2"/>
      <c r="M8" s="3"/>
      <c r="N8" s="52"/>
      <c r="O8" s="2"/>
      <c r="P8" s="2"/>
      <c r="Q8" s="52"/>
      <c r="R8" s="2"/>
      <c r="S8" s="138"/>
      <c r="T8" s="138"/>
      <c r="U8" s="138"/>
      <c r="V8" s="430"/>
      <c r="W8" s="107"/>
      <c r="X8" s="48"/>
      <c r="Y8" s="44"/>
      <c r="Z8" s="19"/>
      <c r="AC8" s="21"/>
      <c r="AD8" s="21"/>
      <c r="AE8" s="21"/>
      <c r="AF8" s="21"/>
      <c r="AG8" s="112"/>
      <c r="AH8" s="112"/>
      <c r="AI8" s="93"/>
      <c r="AJ8" s="5"/>
      <c r="AK8" s="20"/>
    </row>
    <row r="9" spans="2:37" ht="27.95" customHeight="1">
      <c r="B9" s="432" t="s">
        <v>36</v>
      </c>
      <c r="C9" s="428"/>
      <c r="D9" s="3"/>
      <c r="E9" s="3"/>
      <c r="F9" s="3"/>
      <c r="G9" s="2"/>
      <c r="H9" s="52"/>
      <c r="I9" s="2"/>
      <c r="J9" s="2"/>
      <c r="K9" s="52"/>
      <c r="L9" s="2"/>
      <c r="M9" s="2"/>
      <c r="N9" s="103"/>
      <c r="O9" s="2"/>
      <c r="P9" s="2"/>
      <c r="Q9" s="52"/>
      <c r="R9" s="2"/>
      <c r="S9" s="3"/>
      <c r="T9" s="52"/>
      <c r="U9" s="2"/>
      <c r="V9" s="430"/>
      <c r="W9" s="47"/>
      <c r="X9" s="48"/>
      <c r="Y9" s="44"/>
      <c r="Z9" s="20"/>
      <c r="AC9" s="21"/>
      <c r="AD9" s="21"/>
      <c r="AE9" s="21"/>
      <c r="AF9" s="21"/>
      <c r="AG9" s="110"/>
      <c r="AH9" s="110"/>
      <c r="AI9" s="93"/>
      <c r="AJ9" s="5"/>
      <c r="AK9" s="20"/>
    </row>
    <row r="10" spans="2:37" ht="27.95" customHeight="1">
      <c r="B10" s="432"/>
      <c r="C10" s="428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430"/>
      <c r="W10" s="107"/>
      <c r="X10" s="97"/>
      <c r="Y10" s="53"/>
      <c r="Z10" s="19"/>
      <c r="AG10" s="112"/>
      <c r="AH10" s="112"/>
      <c r="AI10" s="18"/>
      <c r="AJ10" s="5"/>
      <c r="AK10" s="20"/>
    </row>
    <row r="11" spans="2:37" ht="27.95" customHeight="1">
      <c r="B11" s="54" t="s">
        <v>35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30"/>
      <c r="W11" s="47"/>
      <c r="X11" s="56"/>
      <c r="Y11" s="44"/>
      <c r="Z11" s="20"/>
      <c r="AG11" s="110"/>
      <c r="AH11" s="110"/>
      <c r="AI11" s="106"/>
      <c r="AJ11" s="5"/>
      <c r="AK11" s="20"/>
    </row>
    <row r="12" spans="2:37" ht="27.95" customHeight="1">
      <c r="B12" s="57"/>
      <c r="C12" s="60"/>
      <c r="D12" s="61"/>
      <c r="E12" s="61"/>
      <c r="F12" s="4"/>
      <c r="G12" s="4"/>
      <c r="H12" s="61"/>
      <c r="I12" s="4"/>
      <c r="J12" s="4"/>
      <c r="K12" s="61"/>
      <c r="L12" s="4"/>
      <c r="M12" s="4"/>
      <c r="N12" s="61"/>
      <c r="O12" s="4"/>
      <c r="P12" s="4"/>
      <c r="Q12" s="61"/>
      <c r="R12" s="4"/>
      <c r="S12" s="4"/>
      <c r="T12" s="61"/>
      <c r="U12" s="4"/>
      <c r="V12" s="431"/>
      <c r="W12" s="108"/>
      <c r="X12" s="62"/>
      <c r="Y12" s="63"/>
      <c r="Z12" s="19"/>
      <c r="AC12" s="59"/>
      <c r="AD12" s="59"/>
      <c r="AE12" s="59"/>
      <c r="AG12" s="115"/>
      <c r="AH12" s="115"/>
      <c r="AI12" s="17"/>
      <c r="AJ12" s="5"/>
      <c r="AK12" s="20"/>
    </row>
    <row r="13" spans="2:37" s="41" customFormat="1" ht="27.95" customHeight="1">
      <c r="B13" s="36"/>
      <c r="C13" s="428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429"/>
      <c r="W13" s="38"/>
      <c r="X13" s="39"/>
      <c r="Y13" s="40"/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0"/>
      <c r="AH13" s="111"/>
      <c r="AI13" s="111"/>
      <c r="AJ13" s="111"/>
      <c r="AK13" s="111"/>
    </row>
    <row r="14" spans="2:37" ht="27.95" customHeight="1">
      <c r="B14" s="42" t="s">
        <v>8</v>
      </c>
      <c r="C14" s="428"/>
      <c r="D14" s="2"/>
      <c r="E14" s="2"/>
      <c r="F14" s="2"/>
      <c r="G14" s="2"/>
      <c r="H14" s="3"/>
      <c r="I14" s="2"/>
      <c r="J14" s="3"/>
      <c r="K14" s="2"/>
      <c r="L14" s="3"/>
      <c r="M14" s="3"/>
      <c r="N14" s="105"/>
      <c r="O14" s="2"/>
      <c r="P14" s="2"/>
      <c r="Q14" s="2"/>
      <c r="R14" s="2"/>
      <c r="S14" s="2"/>
      <c r="T14" s="2"/>
      <c r="U14" s="2"/>
      <c r="V14" s="430"/>
      <c r="W14" s="112"/>
      <c r="X14" s="43"/>
      <c r="Y14" s="44"/>
      <c r="Z14" s="19"/>
      <c r="AA14" s="45" t="s">
        <v>25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2"/>
    </row>
    <row r="15" spans="2:37" ht="27.95" customHeight="1">
      <c r="B15" s="42"/>
      <c r="C15" s="428"/>
      <c r="D15" s="2"/>
      <c r="E15" s="2"/>
      <c r="F15" s="2"/>
      <c r="G15" s="2"/>
      <c r="H15" s="3"/>
      <c r="I15" s="2"/>
      <c r="J15" s="3"/>
      <c r="K15" s="2"/>
      <c r="L15" s="3"/>
      <c r="M15" s="3"/>
      <c r="N15" s="2"/>
      <c r="O15" s="2"/>
      <c r="P15" s="2"/>
      <c r="Q15" s="2"/>
      <c r="R15" s="2"/>
      <c r="S15" s="2"/>
      <c r="T15" s="2"/>
      <c r="U15" s="2"/>
      <c r="V15" s="430"/>
      <c r="W15" s="47"/>
      <c r="X15" s="48"/>
      <c r="Y15" s="44"/>
      <c r="Z15" s="20"/>
      <c r="AA15" s="49" t="s">
        <v>27</v>
      </c>
      <c r="AB15" s="21">
        <v>2</v>
      </c>
      <c r="AC15" s="50">
        <f>AB15*7</f>
        <v>14</v>
      </c>
      <c r="AD15" s="21">
        <f>AB15*5</f>
        <v>10</v>
      </c>
      <c r="AE15" s="21" t="s">
        <v>28</v>
      </c>
      <c r="AF15" s="51">
        <f>AC15*4+AD15*9</f>
        <v>146</v>
      </c>
      <c r="AG15" s="110"/>
    </row>
    <row r="16" spans="2:37" ht="27.95" customHeight="1">
      <c r="B16" s="42" t="s">
        <v>10</v>
      </c>
      <c r="C16" s="428"/>
      <c r="D16" s="52"/>
      <c r="E16" s="52"/>
      <c r="F16" s="2"/>
      <c r="G16" s="2"/>
      <c r="H16" s="52"/>
      <c r="I16" s="2"/>
      <c r="J16" s="3"/>
      <c r="K16" s="103"/>
      <c r="L16" s="3"/>
      <c r="M16" s="3"/>
      <c r="N16" s="52"/>
      <c r="O16" s="2"/>
      <c r="P16" s="2"/>
      <c r="Q16" s="52"/>
      <c r="R16" s="2"/>
      <c r="S16" s="3"/>
      <c r="T16" s="52"/>
      <c r="U16" s="2"/>
      <c r="V16" s="430"/>
      <c r="W16" s="107"/>
      <c r="X16" s="48"/>
      <c r="Y16" s="44"/>
      <c r="Z16" s="19"/>
      <c r="AA16" s="20" t="s">
        <v>30</v>
      </c>
      <c r="AB16" s="21">
        <v>1.6</v>
      </c>
      <c r="AC16" s="21">
        <f>AB16*1</f>
        <v>1.6</v>
      </c>
      <c r="AD16" s="21" t="s">
        <v>28</v>
      </c>
      <c r="AE16" s="21">
        <f>AB16*5</f>
        <v>8</v>
      </c>
      <c r="AF16" s="21">
        <f>AC16*4+AE16*4</f>
        <v>38.4</v>
      </c>
      <c r="AG16" s="112"/>
    </row>
    <row r="17" spans="2:34" ht="27.95" customHeight="1">
      <c r="B17" s="432" t="s">
        <v>37</v>
      </c>
      <c r="C17" s="428"/>
      <c r="D17" s="52"/>
      <c r="E17" s="52"/>
      <c r="F17" s="2"/>
      <c r="G17" s="2"/>
      <c r="H17" s="52"/>
      <c r="I17" s="2"/>
      <c r="J17" s="3"/>
      <c r="K17" s="105"/>
      <c r="L17" s="3"/>
      <c r="M17" s="3"/>
      <c r="N17" s="52"/>
      <c r="O17" s="2"/>
      <c r="P17" s="2"/>
      <c r="Q17" s="52"/>
      <c r="R17" s="2"/>
      <c r="S17" s="3"/>
      <c r="T17" s="52"/>
      <c r="U17" s="2"/>
      <c r="V17" s="430"/>
      <c r="W17" s="47"/>
      <c r="X17" s="48"/>
      <c r="Y17" s="44"/>
      <c r="Z17" s="20"/>
      <c r="AA17" s="20" t="s">
        <v>33</v>
      </c>
      <c r="AB17" s="21">
        <v>2.5</v>
      </c>
      <c r="AC17" s="21"/>
      <c r="AD17" s="21">
        <f>AB17*5</f>
        <v>12.5</v>
      </c>
      <c r="AE17" s="21" t="s">
        <v>28</v>
      </c>
      <c r="AF17" s="21">
        <f>AD17*9</f>
        <v>112.5</v>
      </c>
      <c r="AG17" s="110"/>
    </row>
    <row r="18" spans="2:34" ht="27.95" customHeight="1">
      <c r="B18" s="432"/>
      <c r="C18" s="428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/>
      <c r="T18" s="52"/>
      <c r="U18" s="2"/>
      <c r="V18" s="430"/>
      <c r="W18" s="107"/>
      <c r="X18" s="97"/>
      <c r="Y18" s="53"/>
      <c r="Z18" s="19"/>
      <c r="AA18" s="20" t="s">
        <v>34</v>
      </c>
      <c r="AB18" s="21">
        <v>1</v>
      </c>
      <c r="AE18" s="20">
        <f>AB18*15</f>
        <v>15</v>
      </c>
      <c r="AG18" s="112"/>
    </row>
    <row r="19" spans="2:34" ht="27.95" customHeight="1">
      <c r="B19" s="54" t="s">
        <v>35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430"/>
      <c r="W19" s="47"/>
      <c r="X19" s="56"/>
      <c r="Y19" s="44"/>
      <c r="Z19" s="20"/>
      <c r="AC19" s="20">
        <f>SUM(AC14:AC18)</f>
        <v>28</v>
      </c>
      <c r="AD19" s="20">
        <f>SUM(AD14:AD18)</f>
        <v>22.5</v>
      </c>
      <c r="AE19" s="20">
        <f>SUM(AE14:AE18)</f>
        <v>116</v>
      </c>
      <c r="AF19" s="20">
        <f>AC19*4+AD19*9+AE19*4</f>
        <v>778.5</v>
      </c>
      <c r="AG19" s="110"/>
    </row>
    <row r="20" spans="2:34" ht="27.95" customHeight="1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31"/>
      <c r="W20" s="108"/>
      <c r="X20" s="62"/>
      <c r="Y20" s="63"/>
      <c r="Z20" s="19"/>
      <c r="AC20" s="59">
        <f>AC19*4/AF19</f>
        <v>0.14386640976236351</v>
      </c>
      <c r="AD20" s="59">
        <f>AD19*9/AF19</f>
        <v>0.26011560693641617</v>
      </c>
      <c r="AE20" s="59">
        <f>AE19*4/AF19</f>
        <v>0.59601798330122024</v>
      </c>
      <c r="AG20" s="115"/>
    </row>
    <row r="21" spans="2:34" s="41" customFormat="1" ht="27.95" customHeight="1">
      <c r="B21" s="36"/>
      <c r="C21" s="439"/>
      <c r="D21" s="135"/>
      <c r="E21" s="135"/>
      <c r="F21" s="135"/>
      <c r="G21" s="135"/>
      <c r="H21" s="135"/>
      <c r="I21" s="135"/>
      <c r="J21" s="135"/>
      <c r="K21" s="135"/>
      <c r="L21" s="179"/>
      <c r="M21" s="180"/>
      <c r="N21" s="135"/>
      <c r="O21" s="135"/>
      <c r="P21" s="135"/>
      <c r="Q21" s="37"/>
      <c r="R21" s="135"/>
      <c r="S21" s="135"/>
      <c r="T21" s="135"/>
      <c r="U21" s="135"/>
      <c r="V21" s="440"/>
      <c r="W21" s="38"/>
      <c r="X21" s="39"/>
      <c r="Y21" s="40"/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0"/>
      <c r="AH21" s="111"/>
    </row>
    <row r="22" spans="2:34" s="69" customFormat="1" ht="27.75" customHeight="1">
      <c r="B22" s="42" t="s">
        <v>8</v>
      </c>
      <c r="C22" s="439"/>
      <c r="D22" s="2"/>
      <c r="E22" s="3"/>
      <c r="F22" s="2"/>
      <c r="G22" s="136"/>
      <c r="H22" s="136"/>
      <c r="I22" s="136"/>
      <c r="J22" s="136"/>
      <c r="K22" s="136"/>
      <c r="L22" s="136"/>
      <c r="M22" s="136"/>
      <c r="N22" s="136"/>
      <c r="O22" s="136"/>
      <c r="P22" s="2"/>
      <c r="Q22" s="2"/>
      <c r="R22" s="2"/>
      <c r="S22" s="136"/>
      <c r="T22" s="136"/>
      <c r="U22" s="136"/>
      <c r="V22" s="441"/>
      <c r="W22" s="112"/>
      <c r="X22" s="43"/>
      <c r="Y22" s="44"/>
      <c r="Z22" s="66"/>
      <c r="AA22" s="67" t="s">
        <v>25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2"/>
      <c r="AH22" s="70"/>
    </row>
    <row r="23" spans="2:34" s="69" customFormat="1" ht="27.95" customHeight="1">
      <c r="B23" s="42"/>
      <c r="C23" s="439"/>
      <c r="D23" s="2"/>
      <c r="E23" s="3"/>
      <c r="F23" s="2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441"/>
      <c r="W23" s="47"/>
      <c r="X23" s="48"/>
      <c r="Y23" s="44"/>
      <c r="Z23" s="70"/>
      <c r="AA23" s="71" t="s">
        <v>27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28</v>
      </c>
      <c r="AF23" s="73">
        <f>AC23*4+AD23*9</f>
        <v>160.60000000000002</v>
      </c>
      <c r="AG23" s="110"/>
      <c r="AH23" s="70"/>
    </row>
    <row r="24" spans="2:34" s="69" customFormat="1" ht="27.95" customHeight="1">
      <c r="B24" s="42" t="s">
        <v>10</v>
      </c>
      <c r="C24" s="439"/>
      <c r="D24" s="3"/>
      <c r="E24" s="3"/>
      <c r="F24" s="3"/>
      <c r="G24" s="136"/>
      <c r="H24" s="137"/>
      <c r="I24" s="136"/>
      <c r="J24" s="136"/>
      <c r="K24" s="136"/>
      <c r="L24" s="136"/>
      <c r="M24" s="136"/>
      <c r="N24" s="137"/>
      <c r="O24" s="136"/>
      <c r="P24" s="136"/>
      <c r="Q24" s="137"/>
      <c r="R24" s="136"/>
      <c r="S24" s="136"/>
      <c r="T24" s="136"/>
      <c r="U24" s="136"/>
      <c r="V24" s="441"/>
      <c r="W24" s="107"/>
      <c r="X24" s="48"/>
      <c r="Y24" s="44"/>
      <c r="Z24" s="66"/>
      <c r="AA24" s="74" t="s">
        <v>30</v>
      </c>
      <c r="AB24" s="68">
        <v>1.6</v>
      </c>
      <c r="AC24" s="68">
        <f>AB24*1</f>
        <v>1.6</v>
      </c>
      <c r="AD24" s="68" t="s">
        <v>28</v>
      </c>
      <c r="AE24" s="68">
        <f>AB24*5</f>
        <v>8</v>
      </c>
      <c r="AF24" s="68">
        <f>AC24*4+AE24*4</f>
        <v>38.4</v>
      </c>
      <c r="AG24" s="112"/>
      <c r="AH24" s="70"/>
    </row>
    <row r="25" spans="2:34" s="69" customFormat="1" ht="27.95" customHeight="1">
      <c r="B25" s="432" t="s">
        <v>38</v>
      </c>
      <c r="C25" s="439"/>
      <c r="D25" s="3"/>
      <c r="E25" s="3"/>
      <c r="F25" s="3"/>
      <c r="G25" s="136"/>
      <c r="H25" s="137"/>
      <c r="I25" s="136"/>
      <c r="J25" s="136"/>
      <c r="K25" s="185"/>
      <c r="L25" s="136"/>
      <c r="M25" s="136"/>
      <c r="N25" s="137"/>
      <c r="O25" s="136"/>
      <c r="P25" s="136"/>
      <c r="Q25" s="137"/>
      <c r="R25" s="136"/>
      <c r="S25" s="136"/>
      <c r="T25" s="137"/>
      <c r="U25" s="136"/>
      <c r="V25" s="441"/>
      <c r="W25" s="47"/>
      <c r="X25" s="48"/>
      <c r="Y25" s="44"/>
      <c r="Z25" s="70"/>
      <c r="AA25" s="74" t="s">
        <v>33</v>
      </c>
      <c r="AB25" s="68">
        <v>2.5</v>
      </c>
      <c r="AC25" s="68"/>
      <c r="AD25" s="68">
        <f>AB25*5</f>
        <v>12.5</v>
      </c>
      <c r="AE25" s="68" t="s">
        <v>28</v>
      </c>
      <c r="AF25" s="68">
        <f>AD25*9</f>
        <v>112.5</v>
      </c>
      <c r="AG25" s="110"/>
      <c r="AH25" s="70"/>
    </row>
    <row r="26" spans="2:34" s="69" customFormat="1" ht="27.95" customHeight="1">
      <c r="B26" s="432"/>
      <c r="C26" s="439"/>
      <c r="D26" s="3"/>
      <c r="E26" s="3"/>
      <c r="F26" s="3"/>
      <c r="G26" s="139"/>
      <c r="H26" s="137"/>
      <c r="I26" s="136"/>
      <c r="J26" s="136"/>
      <c r="K26" s="137"/>
      <c r="L26" s="136"/>
      <c r="M26" s="136"/>
      <c r="N26" s="137"/>
      <c r="O26" s="136"/>
      <c r="P26" s="136"/>
      <c r="Q26" s="137"/>
      <c r="R26" s="136"/>
      <c r="S26" s="136"/>
      <c r="T26" s="137"/>
      <c r="U26" s="136"/>
      <c r="V26" s="441"/>
      <c r="W26" s="107"/>
      <c r="X26" s="97"/>
      <c r="Y26" s="53"/>
      <c r="Z26" s="66"/>
      <c r="AA26" s="74" t="s">
        <v>34</v>
      </c>
      <c r="AB26" s="68"/>
      <c r="AC26" s="74"/>
      <c r="AD26" s="74"/>
      <c r="AE26" s="74">
        <f>AB26*15</f>
        <v>0</v>
      </c>
      <c r="AF26" s="74"/>
      <c r="AG26" s="112"/>
      <c r="AH26" s="70"/>
    </row>
    <row r="27" spans="2:34" s="69" customFormat="1" ht="27.95" customHeight="1">
      <c r="B27" s="54" t="s">
        <v>35</v>
      </c>
      <c r="C27" s="141"/>
      <c r="D27" s="3"/>
      <c r="E27" s="52"/>
      <c r="F27" s="3"/>
      <c r="G27" s="136"/>
      <c r="H27" s="137"/>
      <c r="I27" s="136"/>
      <c r="J27" s="136"/>
      <c r="K27" s="137"/>
      <c r="L27" s="136"/>
      <c r="M27" s="136"/>
      <c r="N27" s="137"/>
      <c r="O27" s="136"/>
      <c r="P27" s="136"/>
      <c r="Q27" s="137"/>
      <c r="R27" s="136"/>
      <c r="S27" s="136"/>
      <c r="T27" s="137"/>
      <c r="U27" s="136"/>
      <c r="V27" s="441"/>
      <c r="W27" s="47"/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10"/>
      <c r="AH27" s="70"/>
    </row>
    <row r="28" spans="2:34" s="69" customFormat="1" ht="27.95" customHeight="1" thickBot="1">
      <c r="B28" s="57"/>
      <c r="C28" s="143"/>
      <c r="D28" s="137"/>
      <c r="E28" s="137"/>
      <c r="F28" s="136"/>
      <c r="G28" s="136"/>
      <c r="H28" s="137"/>
      <c r="I28" s="136"/>
      <c r="J28" s="136"/>
      <c r="K28" s="137"/>
      <c r="L28" s="136"/>
      <c r="M28" s="136"/>
      <c r="N28" s="137"/>
      <c r="O28" s="136"/>
      <c r="P28" s="136"/>
      <c r="Q28" s="137"/>
      <c r="R28" s="136"/>
      <c r="S28" s="136"/>
      <c r="T28" s="137"/>
      <c r="U28" s="136"/>
      <c r="V28" s="442"/>
      <c r="W28" s="108"/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5"/>
      <c r="AH28" s="70"/>
    </row>
    <row r="29" spans="2:34" s="41" customFormat="1" ht="27.95" customHeight="1">
      <c r="B29" s="36">
        <v>4</v>
      </c>
      <c r="C29" s="439"/>
      <c r="D29" s="37" t="str">
        <f>'110.4月菜單'!N3</f>
        <v>地瓜飯</v>
      </c>
      <c r="E29" s="37" t="s">
        <v>72</v>
      </c>
      <c r="F29" s="1"/>
      <c r="G29" s="116" t="str">
        <f>'110.4月菜單'!N4</f>
        <v>鐵路肉排</v>
      </c>
      <c r="H29" s="37" t="s">
        <v>310</v>
      </c>
      <c r="I29" s="1"/>
      <c r="J29" s="37" t="str">
        <f>'110.4月菜單'!N5</f>
        <v>花瓜雞丁(豆)</v>
      </c>
      <c r="K29" s="37" t="s">
        <v>17</v>
      </c>
      <c r="L29" s="1"/>
      <c r="M29" s="37" t="str">
        <f>'110.4月菜單'!N6</f>
        <v>三色炒蛋</v>
      </c>
      <c r="N29" s="37" t="s">
        <v>139</v>
      </c>
      <c r="O29" s="1"/>
      <c r="P29" s="37" t="str">
        <f>'110.4月菜單'!N7</f>
        <v>深色蔬菜</v>
      </c>
      <c r="Q29" s="37" t="s">
        <v>74</v>
      </c>
      <c r="R29" s="1"/>
      <c r="S29" s="37" t="str">
        <f>'110.4月菜單'!N8</f>
        <v>小丸片湯(加)</v>
      </c>
      <c r="T29" s="37" t="s">
        <v>55</v>
      </c>
      <c r="U29" s="1"/>
      <c r="V29" s="429"/>
      <c r="W29" s="38" t="s">
        <v>43</v>
      </c>
      <c r="X29" s="39" t="s">
        <v>19</v>
      </c>
      <c r="Y29" s="40">
        <v>5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0"/>
      <c r="AH29" s="111"/>
    </row>
    <row r="30" spans="2:34" ht="27.95" customHeight="1">
      <c r="B30" s="42" t="s">
        <v>8</v>
      </c>
      <c r="C30" s="439"/>
      <c r="D30" s="2" t="s">
        <v>192</v>
      </c>
      <c r="E30" s="3"/>
      <c r="F30" s="3">
        <v>90</v>
      </c>
      <c r="G30" s="2" t="s">
        <v>62</v>
      </c>
      <c r="H30" s="3"/>
      <c r="I30" s="2">
        <v>50</v>
      </c>
      <c r="J30" s="2" t="s">
        <v>233</v>
      </c>
      <c r="K30" s="3"/>
      <c r="L30" s="2">
        <v>1</v>
      </c>
      <c r="M30" s="2" t="s">
        <v>85</v>
      </c>
      <c r="N30" s="2"/>
      <c r="O30" s="2">
        <v>35</v>
      </c>
      <c r="P30" s="2" t="s">
        <v>64</v>
      </c>
      <c r="Q30" s="2"/>
      <c r="R30" s="2">
        <v>100</v>
      </c>
      <c r="S30" s="3" t="s">
        <v>388</v>
      </c>
      <c r="T30" s="2" t="s">
        <v>237</v>
      </c>
      <c r="U30" s="2">
        <v>10</v>
      </c>
      <c r="V30" s="430"/>
      <c r="W30" s="112">
        <v>99</v>
      </c>
      <c r="X30" s="43" t="s">
        <v>24</v>
      </c>
      <c r="Y30" s="44">
        <v>2.2999999999999998</v>
      </c>
      <c r="Z30" s="19"/>
      <c r="AA30" s="45" t="s">
        <v>25</v>
      </c>
      <c r="AB30" s="21">
        <v>6.3</v>
      </c>
      <c r="AC30" s="21">
        <f>AB30*2</f>
        <v>12.6</v>
      </c>
      <c r="AD30" s="21"/>
      <c r="AE30" s="21">
        <f>AB30*15</f>
        <v>94.5</v>
      </c>
      <c r="AF30" s="21">
        <f>AC30*4+AE30*4</f>
        <v>428.4</v>
      </c>
      <c r="AG30" s="112"/>
    </row>
    <row r="31" spans="2:34" ht="27.95" customHeight="1">
      <c r="B31" s="42">
        <v>1</v>
      </c>
      <c r="C31" s="439"/>
      <c r="D31" s="3" t="s">
        <v>341</v>
      </c>
      <c r="E31" s="3"/>
      <c r="F31" s="3">
        <v>50</v>
      </c>
      <c r="G31" s="2"/>
      <c r="H31" s="3"/>
      <c r="I31" s="2"/>
      <c r="J31" s="2" t="s">
        <v>100</v>
      </c>
      <c r="K31" s="3"/>
      <c r="L31" s="2">
        <v>40</v>
      </c>
      <c r="M31" s="2" t="s">
        <v>107</v>
      </c>
      <c r="N31" s="2"/>
      <c r="O31" s="2">
        <v>30</v>
      </c>
      <c r="P31" s="2"/>
      <c r="Q31" s="2"/>
      <c r="R31" s="2"/>
      <c r="S31" s="3" t="s">
        <v>238</v>
      </c>
      <c r="T31" s="2"/>
      <c r="U31" s="2">
        <v>40</v>
      </c>
      <c r="V31" s="430"/>
      <c r="W31" s="47" t="s">
        <v>45</v>
      </c>
      <c r="X31" s="48" t="s">
        <v>26</v>
      </c>
      <c r="Y31" s="44">
        <v>1.8</v>
      </c>
      <c r="Z31" s="20"/>
      <c r="AA31" s="49" t="s">
        <v>27</v>
      </c>
      <c r="AB31" s="21">
        <v>2</v>
      </c>
      <c r="AC31" s="50">
        <f>AB31*7</f>
        <v>14</v>
      </c>
      <c r="AD31" s="21">
        <f>AB31*5</f>
        <v>10</v>
      </c>
      <c r="AE31" s="21" t="s">
        <v>28</v>
      </c>
      <c r="AF31" s="51">
        <f>AC31*4+AD31*9</f>
        <v>146</v>
      </c>
      <c r="AG31" s="110"/>
    </row>
    <row r="32" spans="2:34" ht="27.95" customHeight="1">
      <c r="B32" s="42" t="s">
        <v>10</v>
      </c>
      <c r="C32" s="439"/>
      <c r="D32" s="3"/>
      <c r="E32" s="3"/>
      <c r="F32" s="3"/>
      <c r="G32" s="2"/>
      <c r="H32" s="3"/>
      <c r="I32" s="2"/>
      <c r="J32" s="2" t="s">
        <v>234</v>
      </c>
      <c r="K32" s="3" t="s">
        <v>97</v>
      </c>
      <c r="L32" s="2">
        <v>20</v>
      </c>
      <c r="M32" s="2" t="s">
        <v>235</v>
      </c>
      <c r="N32" s="3"/>
      <c r="O32" s="2">
        <v>5</v>
      </c>
      <c r="P32" s="2"/>
      <c r="Q32" s="52"/>
      <c r="R32" s="2"/>
      <c r="S32" s="2"/>
      <c r="T32" s="3"/>
      <c r="U32" s="2"/>
      <c r="V32" s="430"/>
      <c r="W32" s="107">
        <v>24</v>
      </c>
      <c r="X32" s="48" t="s">
        <v>29</v>
      </c>
      <c r="Y32" s="44">
        <v>2.5</v>
      </c>
      <c r="Z32" s="19"/>
      <c r="AA32" s="20" t="s">
        <v>30</v>
      </c>
      <c r="AB32" s="21">
        <v>1.7</v>
      </c>
      <c r="AC32" s="21">
        <f>AB32*1</f>
        <v>1.7</v>
      </c>
      <c r="AD32" s="21" t="s">
        <v>28</v>
      </c>
      <c r="AE32" s="21">
        <f>AB32*5</f>
        <v>8.5</v>
      </c>
      <c r="AF32" s="21">
        <f>AC32*4+AE32*4</f>
        <v>40.799999999999997</v>
      </c>
      <c r="AG32" s="112"/>
    </row>
    <row r="33" spans="2:34" ht="27.95" customHeight="1">
      <c r="B33" s="432" t="s">
        <v>39</v>
      </c>
      <c r="C33" s="439"/>
      <c r="D33" s="3"/>
      <c r="E33" s="3"/>
      <c r="F33" s="3"/>
      <c r="G33" s="2"/>
      <c r="H33" s="3"/>
      <c r="I33" s="2"/>
      <c r="J33" s="2"/>
      <c r="K33" s="3"/>
      <c r="L33" s="2"/>
      <c r="M33" s="2"/>
      <c r="N33" s="105"/>
      <c r="O33" s="2"/>
      <c r="P33" s="2"/>
      <c r="Q33" s="52"/>
      <c r="R33" s="2"/>
      <c r="S33" s="3"/>
      <c r="T33" s="3"/>
      <c r="U33" s="3"/>
      <c r="V33" s="430"/>
      <c r="W33" s="47" t="s">
        <v>46</v>
      </c>
      <c r="X33" s="48" t="s">
        <v>32</v>
      </c>
      <c r="Y33" s="44">
        <v>0</v>
      </c>
      <c r="Z33" s="20"/>
      <c r="AA33" s="20" t="s">
        <v>33</v>
      </c>
      <c r="AB33" s="21">
        <v>2.5</v>
      </c>
      <c r="AC33" s="21"/>
      <c r="AD33" s="21">
        <f>AB33*5</f>
        <v>12.5</v>
      </c>
      <c r="AE33" s="21" t="s">
        <v>28</v>
      </c>
      <c r="AF33" s="21">
        <f>AD33*9</f>
        <v>112.5</v>
      </c>
      <c r="AG33" s="110"/>
    </row>
    <row r="34" spans="2:34" ht="27.95" customHeight="1">
      <c r="B34" s="432"/>
      <c r="C34" s="439"/>
      <c r="D34" s="3"/>
      <c r="E34" s="3"/>
      <c r="F34" s="3"/>
      <c r="G34" s="2"/>
      <c r="H34" s="52"/>
      <c r="I34" s="2"/>
      <c r="J34" s="2"/>
      <c r="K34" s="103"/>
      <c r="L34" s="2"/>
      <c r="M34" s="2"/>
      <c r="N34" s="103"/>
      <c r="O34" s="2"/>
      <c r="P34" s="2"/>
      <c r="Q34" s="52"/>
      <c r="R34" s="2"/>
      <c r="S34" s="3"/>
      <c r="T34" s="52"/>
      <c r="U34" s="2"/>
      <c r="V34" s="430"/>
      <c r="W34" s="107">
        <v>27.9</v>
      </c>
      <c r="X34" s="97" t="s">
        <v>41</v>
      </c>
      <c r="Y34" s="53">
        <v>0</v>
      </c>
      <c r="Z34" s="181"/>
      <c r="AA34" s="20" t="s">
        <v>34</v>
      </c>
      <c r="AB34" s="21">
        <v>1</v>
      </c>
      <c r="AE34" s="20">
        <f>AB34*15</f>
        <v>15</v>
      </c>
      <c r="AG34" s="112"/>
    </row>
    <row r="35" spans="2:34" ht="27.95" customHeight="1">
      <c r="B35" s="76" t="s">
        <v>35</v>
      </c>
      <c r="C35" s="144"/>
      <c r="D35" s="3"/>
      <c r="E35" s="52"/>
      <c r="F35" s="3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430"/>
      <c r="W35" s="47" t="s">
        <v>12</v>
      </c>
      <c r="X35" s="56"/>
      <c r="Y35" s="44"/>
      <c r="Z35" s="20"/>
      <c r="AC35" s="20">
        <f>SUM(AC30:AC34)</f>
        <v>28.3</v>
      </c>
      <c r="AD35" s="20">
        <f>SUM(AD30:AD34)</f>
        <v>22.5</v>
      </c>
      <c r="AE35" s="20">
        <f>SUM(AE30:AE34)</f>
        <v>118</v>
      </c>
      <c r="AF35" s="20">
        <f>AC35*4+AD35*9+AE35*4</f>
        <v>787.7</v>
      </c>
      <c r="AG35" s="110"/>
    </row>
    <row r="36" spans="2:34" ht="27.95" customHeight="1">
      <c r="B36" s="142"/>
      <c r="C36" s="145"/>
      <c r="D36" s="202"/>
      <c r="E36" s="202"/>
      <c r="F36" s="203"/>
      <c r="G36" s="203"/>
      <c r="H36" s="202"/>
      <c r="I36" s="203"/>
      <c r="J36" s="203"/>
      <c r="K36" s="202"/>
      <c r="L36" s="203"/>
      <c r="M36" s="203"/>
      <c r="N36" s="202"/>
      <c r="O36" s="203"/>
      <c r="P36" s="203"/>
      <c r="Q36" s="202"/>
      <c r="R36" s="203"/>
      <c r="S36" s="203"/>
      <c r="T36" s="202"/>
      <c r="U36" s="203"/>
      <c r="V36" s="431"/>
      <c r="W36" s="108">
        <f>W30*4+W34*4+W32*9</f>
        <v>723.6</v>
      </c>
      <c r="X36" s="62"/>
      <c r="Y36" s="63"/>
      <c r="Z36" s="19"/>
      <c r="AC36" s="59">
        <f>AC35*4/AF35</f>
        <v>0.14370953408658119</v>
      </c>
      <c r="AD36" s="59">
        <f>AD35*9/AF35</f>
        <v>0.25707756760187889</v>
      </c>
      <c r="AE36" s="59">
        <f>AE35*4/AF35</f>
        <v>0.5992128983115399</v>
      </c>
      <c r="AG36" s="115"/>
    </row>
    <row r="37" spans="2:34" s="41" customFormat="1" ht="27.95" customHeight="1">
      <c r="B37" s="169">
        <v>4</v>
      </c>
      <c r="C37" s="439"/>
      <c r="D37" s="199" t="str">
        <f>'110.4月菜單'!R3</f>
        <v>清明/兒童節連假</v>
      </c>
      <c r="E37" s="199"/>
      <c r="F37" s="200"/>
      <c r="G37" s="201"/>
      <c r="H37" s="199"/>
      <c r="I37" s="200"/>
      <c r="J37" s="199"/>
      <c r="K37" s="199"/>
      <c r="L37" s="200"/>
      <c r="M37" s="199"/>
      <c r="N37" s="199"/>
      <c r="O37" s="200"/>
      <c r="P37" s="199"/>
      <c r="Q37" s="199"/>
      <c r="R37" s="200"/>
      <c r="S37" s="199"/>
      <c r="T37" s="199"/>
      <c r="U37" s="200"/>
      <c r="V37" s="429"/>
      <c r="W37" s="38"/>
      <c r="X37" s="39"/>
      <c r="Y37" s="40"/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0"/>
      <c r="AH37" s="111"/>
    </row>
    <row r="38" spans="2:34" ht="27.95" customHeight="1">
      <c r="B38" s="170" t="s">
        <v>8</v>
      </c>
      <c r="C38" s="439"/>
      <c r="D38" s="3"/>
      <c r="E38" s="3"/>
      <c r="F38" s="3"/>
      <c r="G38" s="2"/>
      <c r="H38" s="3"/>
      <c r="I38" s="2"/>
      <c r="J38" s="2"/>
      <c r="K38" s="3"/>
      <c r="L38" s="2"/>
      <c r="M38" s="2"/>
      <c r="N38" s="2"/>
      <c r="O38" s="2"/>
      <c r="P38" s="2"/>
      <c r="Q38" s="2"/>
      <c r="R38" s="2"/>
      <c r="S38" s="3"/>
      <c r="T38" s="2"/>
      <c r="U38" s="2"/>
      <c r="V38" s="430"/>
      <c r="W38" s="112"/>
      <c r="X38" s="43"/>
      <c r="Y38" s="44"/>
      <c r="Z38" s="19"/>
      <c r="AA38" s="45" t="s">
        <v>25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2"/>
    </row>
    <row r="39" spans="2:34" ht="27.95" customHeight="1">
      <c r="B39" s="170">
        <v>2</v>
      </c>
      <c r="C39" s="439"/>
      <c r="D39" s="3"/>
      <c r="E39" s="3"/>
      <c r="F39" s="3"/>
      <c r="G39" s="2"/>
      <c r="H39" s="3"/>
      <c r="I39" s="2"/>
      <c r="J39" s="2"/>
      <c r="K39" s="103"/>
      <c r="L39" s="2"/>
      <c r="M39" s="2"/>
      <c r="N39" s="2"/>
      <c r="O39" s="2"/>
      <c r="P39" s="2"/>
      <c r="Q39" s="2"/>
      <c r="R39" s="2"/>
      <c r="S39" s="3"/>
      <c r="T39" s="2"/>
      <c r="U39" s="2"/>
      <c r="V39" s="430"/>
      <c r="W39" s="47"/>
      <c r="X39" s="48"/>
      <c r="Y39" s="44"/>
      <c r="Z39" s="20"/>
      <c r="AA39" s="49" t="s">
        <v>27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28</v>
      </c>
      <c r="AF39" s="51">
        <f>AC39*4+AD39*9</f>
        <v>167.89999999999998</v>
      </c>
      <c r="AG39" s="110"/>
    </row>
    <row r="40" spans="2:34" ht="27.95" customHeight="1">
      <c r="B40" s="170" t="s">
        <v>10</v>
      </c>
      <c r="C40" s="439"/>
      <c r="D40" s="3"/>
      <c r="E40" s="3"/>
      <c r="F40" s="3"/>
      <c r="G40" s="2"/>
      <c r="H40" s="3"/>
      <c r="I40" s="2"/>
      <c r="J40" s="2"/>
      <c r="K40" s="3"/>
      <c r="L40" s="2"/>
      <c r="M40" s="2"/>
      <c r="N40" s="3"/>
      <c r="O40" s="2"/>
      <c r="P40" s="2"/>
      <c r="Q40" s="52"/>
      <c r="R40" s="2"/>
      <c r="S40" s="2"/>
      <c r="T40" s="3"/>
      <c r="U40" s="2"/>
      <c r="V40" s="430"/>
      <c r="W40" s="107"/>
      <c r="X40" s="48"/>
      <c r="Y40" s="44"/>
      <c r="Z40" s="19"/>
      <c r="AA40" s="20" t="s">
        <v>30</v>
      </c>
      <c r="AB40" s="21">
        <v>1.5</v>
      </c>
      <c r="AC40" s="21">
        <f>AB40*1</f>
        <v>1.5</v>
      </c>
      <c r="AD40" s="21" t="s">
        <v>28</v>
      </c>
      <c r="AE40" s="21">
        <f>AB40*5</f>
        <v>7.5</v>
      </c>
      <c r="AF40" s="21">
        <f>AC40*4+AE40*4</f>
        <v>36</v>
      </c>
      <c r="AG40" s="112"/>
    </row>
    <row r="41" spans="2:34" ht="27.95" customHeight="1">
      <c r="B41" s="427" t="s">
        <v>57</v>
      </c>
      <c r="C41" s="439"/>
      <c r="D41" s="3"/>
      <c r="E41" s="3"/>
      <c r="F41" s="3"/>
      <c r="G41" s="2"/>
      <c r="H41" s="3"/>
      <c r="I41" s="2"/>
      <c r="J41" s="2"/>
      <c r="K41" s="3"/>
      <c r="L41" s="2"/>
      <c r="M41" s="2"/>
      <c r="N41" s="105"/>
      <c r="O41" s="2"/>
      <c r="P41" s="2"/>
      <c r="Q41" s="52"/>
      <c r="R41" s="2"/>
      <c r="S41" s="3"/>
      <c r="T41" s="3"/>
      <c r="U41" s="3"/>
      <c r="V41" s="430"/>
      <c r="W41" s="47"/>
      <c r="X41" s="48"/>
      <c r="Y41" s="44"/>
      <c r="Z41" s="20"/>
      <c r="AA41" s="20" t="s">
        <v>33</v>
      </c>
      <c r="AB41" s="21">
        <v>2.5</v>
      </c>
      <c r="AC41" s="21"/>
      <c r="AD41" s="21">
        <f>AB41*5</f>
        <v>12.5</v>
      </c>
      <c r="AE41" s="21" t="s">
        <v>28</v>
      </c>
      <c r="AF41" s="21">
        <f>AD41*9</f>
        <v>112.5</v>
      </c>
      <c r="AG41" s="110"/>
    </row>
    <row r="42" spans="2:34" ht="27.95" customHeight="1">
      <c r="B42" s="427"/>
      <c r="C42" s="439"/>
      <c r="D42" s="3"/>
      <c r="E42" s="3"/>
      <c r="F42" s="3"/>
      <c r="G42" s="2"/>
      <c r="H42" s="52"/>
      <c r="I42" s="2"/>
      <c r="J42" s="2"/>
      <c r="K42" s="103"/>
      <c r="L42" s="2"/>
      <c r="M42" s="2"/>
      <c r="N42" s="103"/>
      <c r="O42" s="2"/>
      <c r="P42" s="2"/>
      <c r="Q42" s="52"/>
      <c r="R42" s="2"/>
      <c r="S42" s="3"/>
      <c r="T42" s="52"/>
      <c r="U42" s="2"/>
      <c r="V42" s="430"/>
      <c r="W42" s="107"/>
      <c r="X42" s="97"/>
      <c r="Y42" s="53"/>
      <c r="Z42" s="19"/>
      <c r="AA42" s="20" t="s">
        <v>34</v>
      </c>
      <c r="AE42" s="20">
        <f>AB42*15</f>
        <v>0</v>
      </c>
      <c r="AG42" s="112"/>
    </row>
    <row r="43" spans="2:34" ht="27.95" customHeight="1">
      <c r="B43" s="140" t="s">
        <v>50</v>
      </c>
      <c r="C43" s="144"/>
      <c r="D43" s="3"/>
      <c r="E43" s="52"/>
      <c r="F43" s="3"/>
      <c r="G43" s="2"/>
      <c r="H43" s="52"/>
      <c r="I43" s="2"/>
      <c r="J43" s="2"/>
      <c r="K43" s="52"/>
      <c r="L43" s="2"/>
      <c r="M43" s="2"/>
      <c r="N43" s="52"/>
      <c r="O43" s="2"/>
      <c r="P43" s="2"/>
      <c r="Q43" s="52"/>
      <c r="R43" s="2"/>
      <c r="S43" s="2"/>
      <c r="T43" s="52"/>
      <c r="U43" s="2"/>
      <c r="V43" s="430"/>
      <c r="W43" s="47"/>
      <c r="X43" s="56"/>
      <c r="Y43" s="44"/>
      <c r="Z43" s="20"/>
      <c r="AC43" s="20">
        <f>SUM(AC38:AC42)</f>
        <v>29.599999999999998</v>
      </c>
      <c r="AD43" s="20">
        <f>SUM(AD38:AD42)</f>
        <v>24</v>
      </c>
      <c r="AE43" s="20">
        <f>SUM(AE38:AE42)</f>
        <v>97.5</v>
      </c>
      <c r="AF43" s="20">
        <f>AC43*4+AD43*9+AE43*4</f>
        <v>724.4</v>
      </c>
      <c r="AG43" s="110"/>
    </row>
    <row r="44" spans="2:34" ht="27.95" customHeight="1" thickBot="1">
      <c r="B44" s="190"/>
      <c r="C44" s="191"/>
      <c r="D44" s="193"/>
      <c r="E44" s="192"/>
      <c r="F44" s="193"/>
      <c r="G44" s="193"/>
      <c r="H44" s="192"/>
      <c r="I44" s="193"/>
      <c r="J44" s="193"/>
      <c r="K44" s="192"/>
      <c r="L44" s="2"/>
      <c r="M44" s="2"/>
      <c r="N44" s="52"/>
      <c r="O44" s="2"/>
      <c r="P44" s="2"/>
      <c r="Q44" s="52"/>
      <c r="R44" s="2"/>
      <c r="S44" s="2"/>
      <c r="T44" s="52"/>
      <c r="U44" s="2"/>
      <c r="V44" s="431"/>
      <c r="W44" s="108"/>
      <c r="X44" s="62"/>
      <c r="Y44" s="63"/>
      <c r="Z44" s="19"/>
      <c r="AC44" s="59">
        <f>AC43*4/AF43</f>
        <v>0.16344561016013251</v>
      </c>
      <c r="AD44" s="59">
        <f>AD43*9/AF43</f>
        <v>0.29817780231916069</v>
      </c>
      <c r="AE44" s="59">
        <f>AE43*4/AF43</f>
        <v>0.53837658752070683</v>
      </c>
      <c r="AG44" s="115"/>
    </row>
    <row r="45" spans="2:34" s="88" customFormat="1" ht="21.75" customHeight="1">
      <c r="B45" s="85"/>
      <c r="C45" s="20"/>
      <c r="D45" s="46"/>
      <c r="E45" s="86"/>
      <c r="F45" s="46"/>
      <c r="G45" s="46"/>
      <c r="H45" s="86"/>
      <c r="I45" s="46"/>
      <c r="J45" s="443"/>
      <c r="K45" s="443"/>
      <c r="L45" s="444"/>
      <c r="M45" s="444"/>
      <c r="N45" s="444"/>
      <c r="O45" s="444"/>
      <c r="P45" s="444"/>
      <c r="Q45" s="444"/>
      <c r="R45" s="444"/>
      <c r="S45" s="444"/>
      <c r="T45" s="444"/>
      <c r="U45" s="444"/>
      <c r="V45" s="444"/>
      <c r="W45" s="444"/>
      <c r="X45" s="444"/>
      <c r="Y45" s="444"/>
      <c r="Z45" s="87"/>
      <c r="AA45" s="74"/>
      <c r="AB45" s="68"/>
      <c r="AC45" s="74"/>
      <c r="AD45" s="74"/>
      <c r="AE45" s="74"/>
      <c r="AF45" s="74"/>
      <c r="AG45" s="74"/>
      <c r="AH45" s="74"/>
    </row>
    <row r="46" spans="2:34">
      <c r="B46" s="68"/>
      <c r="C46" s="88"/>
      <c r="D46" s="437"/>
      <c r="E46" s="437"/>
      <c r="F46" s="438"/>
      <c r="G46" s="438"/>
      <c r="H46" s="89"/>
      <c r="I46" s="20"/>
      <c r="J46" s="20"/>
      <c r="K46" s="89"/>
      <c r="L46" s="20"/>
      <c r="N46" s="89"/>
      <c r="O46" s="20"/>
      <c r="Q46" s="89"/>
      <c r="R46" s="20"/>
      <c r="T46" s="89"/>
      <c r="U46" s="20"/>
      <c r="V46" s="90"/>
      <c r="Y46" s="93"/>
    </row>
    <row r="47" spans="2:34">
      <c r="Y47" s="93"/>
    </row>
    <row r="48" spans="2:34">
      <c r="Y48" s="93"/>
    </row>
    <row r="49" spans="25:25">
      <c r="Y49" s="93"/>
    </row>
    <row r="50" spans="25:25">
      <c r="Y50" s="93"/>
    </row>
    <row r="51" spans="25:25">
      <c r="Y51" s="93"/>
    </row>
    <row r="52" spans="25:25">
      <c r="Y52" s="93"/>
    </row>
  </sheetData>
  <mergeCells count="20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G3:L3"/>
    <mergeCell ref="B41:B42"/>
    <mergeCell ref="C13:C18"/>
    <mergeCell ref="V13:V20"/>
    <mergeCell ref="B17:B18"/>
    <mergeCell ref="B25:B26"/>
    <mergeCell ref="B33:B34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opLeftCell="B1" zoomScale="60" workbookViewId="0">
      <selection activeCell="B1" sqref="B1:Y1"/>
    </sheetView>
  </sheetViews>
  <sheetFormatPr defaultColWidth="9" defaultRowHeight="20.25"/>
  <cols>
    <col min="1" max="1" width="1.875" style="46" customWidth="1"/>
    <col min="2" max="2" width="4.875" style="85" customWidth="1"/>
    <col min="3" max="3" width="0" style="46" hidden="1" customWidth="1"/>
    <col min="4" max="4" width="18.625" style="46" customWidth="1"/>
    <col min="5" max="5" width="5.625" style="86" customWidth="1"/>
    <col min="6" max="6" width="9.625" style="46" customWidth="1"/>
    <col min="7" max="7" width="18.625" style="46" customWidth="1"/>
    <col min="8" max="8" width="5.625" style="86" customWidth="1"/>
    <col min="9" max="9" width="9.625" style="46" customWidth="1"/>
    <col min="10" max="10" width="18.625" style="46" customWidth="1"/>
    <col min="11" max="11" width="5.625" style="86" customWidth="1"/>
    <col min="12" max="12" width="9.625" style="46" customWidth="1"/>
    <col min="13" max="13" width="18.625" style="46" customWidth="1"/>
    <col min="14" max="14" width="5.625" style="86" customWidth="1"/>
    <col min="15" max="15" width="9.625" style="46" customWidth="1"/>
    <col min="16" max="16" width="18.625" style="46" customWidth="1"/>
    <col min="17" max="17" width="5.625" style="86" customWidth="1"/>
    <col min="18" max="18" width="9.625" style="46" customWidth="1"/>
    <col min="19" max="19" width="18.625" style="46" customWidth="1"/>
    <col min="20" max="20" width="5.625" style="86" customWidth="1"/>
    <col min="21" max="21" width="9.625" style="46" customWidth="1"/>
    <col min="22" max="22" width="5.25" style="94" customWidth="1"/>
    <col min="23" max="23" width="11.75" style="91" customWidth="1"/>
    <col min="24" max="24" width="11.25" style="92" customWidth="1"/>
    <col min="25" max="25" width="6.625" style="95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4" s="7" customFormat="1" ht="38.25">
      <c r="B1" s="433" t="s">
        <v>393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6"/>
      <c r="AB1" s="8"/>
    </row>
    <row r="2" spans="2:34" s="7" customFormat="1" ht="9.75" customHeight="1">
      <c r="B2" s="434"/>
      <c r="C2" s="435"/>
      <c r="D2" s="435"/>
      <c r="E2" s="435"/>
      <c r="F2" s="435"/>
      <c r="G2" s="435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4" s="20" customFormat="1" ht="31.5" customHeight="1" thickBot="1">
      <c r="B3" s="98" t="s">
        <v>42</v>
      </c>
      <c r="C3" s="13"/>
      <c r="D3" s="14"/>
      <c r="E3" s="14"/>
      <c r="F3" s="14"/>
      <c r="G3" s="436" t="s">
        <v>371</v>
      </c>
      <c r="H3" s="436"/>
      <c r="I3" s="436"/>
      <c r="J3" s="436"/>
      <c r="K3" s="436"/>
      <c r="L3" s="436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4" s="35" customFormat="1" ht="99">
      <c r="B4" s="22" t="s">
        <v>0</v>
      </c>
      <c r="C4" s="23" t="s">
        <v>1</v>
      </c>
      <c r="D4" s="24" t="s">
        <v>2</v>
      </c>
      <c r="E4" s="25" t="s">
        <v>40</v>
      </c>
      <c r="F4" s="24"/>
      <c r="G4" s="24" t="s">
        <v>3</v>
      </c>
      <c r="H4" s="25" t="s">
        <v>40</v>
      </c>
      <c r="I4" s="24"/>
      <c r="J4" s="24" t="s">
        <v>4</v>
      </c>
      <c r="K4" s="25" t="s">
        <v>40</v>
      </c>
      <c r="L4" s="26"/>
      <c r="M4" s="24" t="s">
        <v>4</v>
      </c>
      <c r="N4" s="25" t="s">
        <v>40</v>
      </c>
      <c r="O4" s="24"/>
      <c r="P4" s="24" t="s">
        <v>4</v>
      </c>
      <c r="Q4" s="25" t="s">
        <v>40</v>
      </c>
      <c r="R4" s="24"/>
      <c r="S4" s="27" t="s">
        <v>5</v>
      </c>
      <c r="T4" s="25" t="s">
        <v>40</v>
      </c>
      <c r="U4" s="24"/>
      <c r="V4" s="101" t="s">
        <v>47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9"/>
    </row>
    <row r="5" spans="2:34" s="41" customFormat="1" ht="65.099999999999994" customHeight="1">
      <c r="B5" s="36">
        <v>4</v>
      </c>
      <c r="C5" s="428"/>
      <c r="D5" s="37" t="str">
        <f>'110.4月菜單'!B12</f>
        <v>清明/兒童節連假</v>
      </c>
      <c r="E5" s="37"/>
      <c r="F5" s="1" t="s">
        <v>16</v>
      </c>
      <c r="G5" s="116"/>
      <c r="H5" s="37"/>
      <c r="I5" s="1" t="s">
        <v>16</v>
      </c>
      <c r="J5" s="37"/>
      <c r="K5" s="37"/>
      <c r="L5" s="1" t="s">
        <v>16</v>
      </c>
      <c r="M5" s="37"/>
      <c r="N5" s="37"/>
      <c r="O5" s="1" t="s">
        <v>16</v>
      </c>
      <c r="P5" s="37"/>
      <c r="Q5" s="37"/>
      <c r="R5" s="1" t="s">
        <v>16</v>
      </c>
      <c r="S5" s="37"/>
      <c r="T5" s="37"/>
      <c r="U5" s="1" t="s">
        <v>16</v>
      </c>
      <c r="V5" s="429"/>
      <c r="W5" s="38"/>
      <c r="X5" s="39"/>
      <c r="Y5" s="40"/>
      <c r="Z5" s="20"/>
      <c r="AA5" s="20"/>
      <c r="AB5" s="21"/>
      <c r="AC5" s="20"/>
      <c r="AD5" s="20"/>
      <c r="AE5" s="20"/>
      <c r="AF5" s="20"/>
      <c r="AG5" s="93"/>
    </row>
    <row r="6" spans="2:34" ht="27.95" customHeight="1">
      <c r="B6" s="42" t="s">
        <v>8</v>
      </c>
      <c r="C6" s="428"/>
      <c r="D6" s="3"/>
      <c r="E6" s="3"/>
      <c r="F6" s="3"/>
      <c r="G6" s="2"/>
      <c r="H6" s="3"/>
      <c r="I6" s="2"/>
      <c r="J6" s="2"/>
      <c r="K6" s="3"/>
      <c r="L6" s="2"/>
      <c r="M6" s="2"/>
      <c r="N6" s="2"/>
      <c r="O6" s="2"/>
      <c r="P6" s="2"/>
      <c r="Q6" s="2"/>
      <c r="R6" s="2"/>
      <c r="S6" s="3"/>
      <c r="T6" s="2"/>
      <c r="U6" s="2"/>
      <c r="V6" s="430"/>
      <c r="W6" s="112"/>
      <c r="X6" s="43"/>
      <c r="Y6" s="44"/>
      <c r="Z6" s="19"/>
      <c r="AA6" s="45"/>
      <c r="AC6" s="21"/>
      <c r="AD6" s="21"/>
      <c r="AE6" s="21"/>
      <c r="AF6" s="21"/>
      <c r="AG6" s="93"/>
    </row>
    <row r="7" spans="2:34" ht="27.95" customHeight="1">
      <c r="B7" s="42">
        <v>5</v>
      </c>
      <c r="C7" s="428"/>
      <c r="D7" s="3"/>
      <c r="E7" s="3"/>
      <c r="F7" s="3"/>
      <c r="G7" s="2"/>
      <c r="H7" s="3"/>
      <c r="I7" s="2"/>
      <c r="J7" s="2"/>
      <c r="K7" s="103"/>
      <c r="L7" s="2"/>
      <c r="M7" s="2"/>
      <c r="N7" s="2"/>
      <c r="O7" s="2"/>
      <c r="P7" s="2"/>
      <c r="Q7" s="2"/>
      <c r="R7" s="2"/>
      <c r="S7" s="3"/>
      <c r="T7" s="2"/>
      <c r="U7" s="2"/>
      <c r="V7" s="430"/>
      <c r="W7" s="47"/>
      <c r="X7" s="48"/>
      <c r="Y7" s="44"/>
      <c r="Z7" s="20"/>
      <c r="AA7" s="49"/>
      <c r="AC7" s="50"/>
      <c r="AD7" s="21"/>
      <c r="AE7" s="21"/>
      <c r="AF7" s="51"/>
      <c r="AG7" s="93"/>
    </row>
    <row r="8" spans="2:34" ht="27.95" customHeight="1">
      <c r="B8" s="42" t="s">
        <v>10</v>
      </c>
      <c r="C8" s="428"/>
      <c r="D8" s="3"/>
      <c r="E8" s="3"/>
      <c r="F8" s="3"/>
      <c r="G8" s="2"/>
      <c r="H8" s="3"/>
      <c r="I8" s="2"/>
      <c r="J8" s="2"/>
      <c r="K8" s="3"/>
      <c r="L8" s="2"/>
      <c r="M8" s="2"/>
      <c r="N8" s="3"/>
      <c r="O8" s="2"/>
      <c r="P8" s="2"/>
      <c r="Q8" s="52"/>
      <c r="R8" s="2"/>
      <c r="S8" s="2"/>
      <c r="T8" s="3"/>
      <c r="U8" s="2"/>
      <c r="V8" s="430"/>
      <c r="W8" s="107"/>
      <c r="X8" s="48"/>
      <c r="Y8" s="44"/>
      <c r="Z8" s="19"/>
      <c r="AC8" s="21"/>
      <c r="AD8" s="21"/>
      <c r="AE8" s="21"/>
      <c r="AF8" s="21"/>
      <c r="AG8" s="93"/>
      <c r="AH8" s="168"/>
    </row>
    <row r="9" spans="2:34" ht="27.95" customHeight="1">
      <c r="B9" s="432" t="s">
        <v>36</v>
      </c>
      <c r="C9" s="428"/>
      <c r="D9" s="3"/>
      <c r="E9" s="3"/>
      <c r="F9" s="3"/>
      <c r="G9" s="2"/>
      <c r="H9" s="3"/>
      <c r="I9" s="2"/>
      <c r="J9" s="2"/>
      <c r="K9" s="3"/>
      <c r="L9" s="2"/>
      <c r="M9" s="2"/>
      <c r="N9" s="105"/>
      <c r="O9" s="2"/>
      <c r="P9" s="2"/>
      <c r="Q9" s="52"/>
      <c r="R9" s="2"/>
      <c r="S9" s="3"/>
      <c r="T9" s="3"/>
      <c r="U9" s="3"/>
      <c r="V9" s="430"/>
      <c r="W9" s="47"/>
      <c r="X9" s="48"/>
      <c r="Y9" s="44"/>
      <c r="Z9" s="20"/>
      <c r="AC9" s="21"/>
      <c r="AD9" s="21"/>
      <c r="AE9" s="21"/>
      <c r="AF9" s="21"/>
      <c r="AG9" s="110"/>
      <c r="AH9" s="168"/>
    </row>
    <row r="10" spans="2:34" ht="27.95" customHeight="1">
      <c r="B10" s="432"/>
      <c r="C10" s="428"/>
      <c r="D10" s="3"/>
      <c r="E10" s="3"/>
      <c r="F10" s="3"/>
      <c r="G10" s="2"/>
      <c r="H10" s="52"/>
      <c r="I10" s="2"/>
      <c r="J10" s="2"/>
      <c r="K10" s="103"/>
      <c r="L10" s="2"/>
      <c r="M10" s="2"/>
      <c r="N10" s="103"/>
      <c r="O10" s="2"/>
      <c r="P10" s="2"/>
      <c r="Q10" s="52"/>
      <c r="R10" s="2"/>
      <c r="S10" s="3"/>
      <c r="T10" s="52"/>
      <c r="U10" s="2"/>
      <c r="V10" s="430"/>
      <c r="W10" s="107"/>
      <c r="X10" s="97"/>
      <c r="Y10" s="53"/>
      <c r="Z10" s="19"/>
      <c r="AG10" s="112"/>
    </row>
    <row r="11" spans="2:34" ht="27.95" customHeight="1">
      <c r="B11" s="54" t="s">
        <v>35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30"/>
      <c r="W11" s="47"/>
      <c r="X11" s="56"/>
      <c r="Y11" s="44"/>
      <c r="Z11" s="20"/>
      <c r="AG11" s="110"/>
    </row>
    <row r="12" spans="2:34" ht="27.95" customHeight="1">
      <c r="B12" s="57"/>
      <c r="C12" s="58"/>
      <c r="D12" s="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431"/>
      <c r="W12" s="108"/>
      <c r="X12" s="62"/>
      <c r="Y12" s="63"/>
      <c r="Z12" s="19"/>
      <c r="AC12" s="59"/>
      <c r="AD12" s="59"/>
      <c r="AE12" s="59"/>
      <c r="AG12" s="115"/>
    </row>
    <row r="13" spans="2:34" s="41" customFormat="1" ht="27.95" customHeight="1">
      <c r="B13" s="36">
        <v>4</v>
      </c>
      <c r="C13" s="428"/>
      <c r="D13" s="37" t="str">
        <f>'110.4月菜單'!F12</f>
        <v>五穀飯</v>
      </c>
      <c r="E13" s="37" t="s">
        <v>72</v>
      </c>
      <c r="F13" s="37"/>
      <c r="G13" s="37" t="str">
        <f>'110.4月菜單'!F13</f>
        <v>香雞排(炸)</v>
      </c>
      <c r="H13" s="37" t="s">
        <v>129</v>
      </c>
      <c r="I13" s="37"/>
      <c r="J13" s="37" t="str">
        <f>'110.4月菜單'!F14</f>
        <v>咖哩肉片</v>
      </c>
      <c r="K13" s="37" t="s">
        <v>17</v>
      </c>
      <c r="L13" s="37"/>
      <c r="M13" s="37" t="str">
        <f>'110.4月菜單'!F15</f>
        <v>沙茶雙菇</v>
      </c>
      <c r="N13" s="37" t="s">
        <v>17</v>
      </c>
      <c r="O13" s="37"/>
      <c r="P13" s="37" t="str">
        <f>'110.4月菜單'!F16</f>
        <v>淺色蔬菜</v>
      </c>
      <c r="Q13" s="37" t="s">
        <v>74</v>
      </c>
      <c r="R13" s="37"/>
      <c r="S13" s="37" t="str">
        <f>'110.4月菜單'!F17</f>
        <v>柴魚蔬菜湯</v>
      </c>
      <c r="T13" s="37" t="s">
        <v>71</v>
      </c>
      <c r="U13" s="37"/>
      <c r="V13" s="429"/>
      <c r="W13" s="38" t="s">
        <v>43</v>
      </c>
      <c r="X13" s="39" t="s">
        <v>19</v>
      </c>
      <c r="Y13" s="40">
        <v>5.5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0"/>
    </row>
    <row r="14" spans="2:34" ht="27.95" customHeight="1">
      <c r="B14" s="42" t="s">
        <v>8</v>
      </c>
      <c r="C14" s="428"/>
      <c r="D14" s="2" t="s">
        <v>77</v>
      </c>
      <c r="E14" s="2"/>
      <c r="F14" s="2">
        <v>40</v>
      </c>
      <c r="G14" s="2" t="s">
        <v>375</v>
      </c>
      <c r="H14" s="2"/>
      <c r="I14" s="2">
        <v>60</v>
      </c>
      <c r="J14" s="2" t="s">
        <v>155</v>
      </c>
      <c r="K14" s="2"/>
      <c r="L14" s="2">
        <v>45</v>
      </c>
      <c r="M14" s="3" t="s">
        <v>110</v>
      </c>
      <c r="N14" s="2"/>
      <c r="O14" s="2">
        <v>30</v>
      </c>
      <c r="P14" s="148" t="s">
        <v>73</v>
      </c>
      <c r="Q14" s="186"/>
      <c r="R14" s="149">
        <v>100</v>
      </c>
      <c r="S14" s="138" t="s">
        <v>140</v>
      </c>
      <c r="T14" s="138"/>
      <c r="U14" s="138">
        <v>0.05</v>
      </c>
      <c r="V14" s="430"/>
      <c r="W14" s="112">
        <v>106.5</v>
      </c>
      <c r="X14" s="43" t="s">
        <v>24</v>
      </c>
      <c r="Y14" s="44">
        <v>2.1</v>
      </c>
      <c r="Z14" s="19"/>
      <c r="AA14" s="45" t="s">
        <v>25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2"/>
    </row>
    <row r="15" spans="2:34" ht="27.95" customHeight="1">
      <c r="B15" s="42">
        <v>6</v>
      </c>
      <c r="C15" s="428"/>
      <c r="D15" s="3" t="s">
        <v>75</v>
      </c>
      <c r="E15" s="2"/>
      <c r="F15" s="2">
        <v>60</v>
      </c>
      <c r="G15" s="2"/>
      <c r="H15" s="2"/>
      <c r="I15" s="2"/>
      <c r="J15" s="2" t="s">
        <v>240</v>
      </c>
      <c r="K15" s="2"/>
      <c r="L15" s="2">
        <v>25</v>
      </c>
      <c r="M15" s="2" t="s">
        <v>131</v>
      </c>
      <c r="N15" s="2"/>
      <c r="O15" s="2">
        <v>10</v>
      </c>
      <c r="P15" s="2"/>
      <c r="Q15" s="2"/>
      <c r="R15" s="2"/>
      <c r="S15" s="138" t="s">
        <v>141</v>
      </c>
      <c r="T15" s="138"/>
      <c r="U15" s="138">
        <v>30</v>
      </c>
      <c r="V15" s="430"/>
      <c r="W15" s="47" t="s">
        <v>45</v>
      </c>
      <c r="X15" s="48" t="s">
        <v>26</v>
      </c>
      <c r="Y15" s="44">
        <v>1.8</v>
      </c>
      <c r="Z15" s="20"/>
      <c r="AA15" s="49" t="s">
        <v>27</v>
      </c>
      <c r="AB15" s="21">
        <v>2.1</v>
      </c>
      <c r="AC15" s="50">
        <f>AB15*7</f>
        <v>14.700000000000001</v>
      </c>
      <c r="AD15" s="21">
        <f>AB15*5</f>
        <v>10.5</v>
      </c>
      <c r="AE15" s="21" t="s">
        <v>28</v>
      </c>
      <c r="AF15" s="51">
        <f>AC15*4+AD15*9</f>
        <v>153.30000000000001</v>
      </c>
      <c r="AG15" s="110"/>
    </row>
    <row r="16" spans="2:34" ht="27.95" customHeight="1">
      <c r="B16" s="42" t="s">
        <v>10</v>
      </c>
      <c r="C16" s="428"/>
      <c r="D16" s="52"/>
      <c r="E16" s="52"/>
      <c r="F16" s="2"/>
      <c r="G16" s="2"/>
      <c r="H16" s="52"/>
      <c r="I16" s="2"/>
      <c r="J16" s="2" t="s">
        <v>241</v>
      </c>
      <c r="K16" s="52"/>
      <c r="L16" s="2">
        <v>3</v>
      </c>
      <c r="M16" s="2" t="s">
        <v>243</v>
      </c>
      <c r="N16" s="103"/>
      <c r="O16" s="2">
        <v>5</v>
      </c>
      <c r="P16" s="2"/>
      <c r="Q16" s="2"/>
      <c r="R16" s="2"/>
      <c r="S16" s="3" t="s">
        <v>107</v>
      </c>
      <c r="T16" s="103"/>
      <c r="U16" s="2">
        <v>10</v>
      </c>
      <c r="V16" s="430"/>
      <c r="W16" s="107">
        <v>20.5</v>
      </c>
      <c r="X16" s="48" t="s">
        <v>29</v>
      </c>
      <c r="Y16" s="44">
        <v>2</v>
      </c>
      <c r="Z16" s="19"/>
      <c r="AA16" s="20" t="s">
        <v>30</v>
      </c>
      <c r="AB16" s="21">
        <v>1.8</v>
      </c>
      <c r="AC16" s="21">
        <f>AB16*1</f>
        <v>1.8</v>
      </c>
      <c r="AD16" s="21" t="s">
        <v>28</v>
      </c>
      <c r="AE16" s="21">
        <f>AB16*5</f>
        <v>9</v>
      </c>
      <c r="AF16" s="21">
        <f>AC16*4+AE16*4</f>
        <v>43.2</v>
      </c>
      <c r="AG16" s="112"/>
    </row>
    <row r="17" spans="2:33" ht="27.95" customHeight="1">
      <c r="B17" s="432" t="s">
        <v>37</v>
      </c>
      <c r="C17" s="428"/>
      <c r="D17" s="52"/>
      <c r="E17" s="52"/>
      <c r="F17" s="2"/>
      <c r="G17" s="2"/>
      <c r="H17" s="52"/>
      <c r="I17" s="2"/>
      <c r="J17" s="2" t="s">
        <v>242</v>
      </c>
      <c r="K17" s="52"/>
      <c r="L17" s="2">
        <v>1</v>
      </c>
      <c r="M17" s="3"/>
      <c r="N17" s="2"/>
      <c r="O17" s="2"/>
      <c r="P17" s="2"/>
      <c r="Q17" s="3"/>
      <c r="R17" s="2"/>
      <c r="S17" s="3" t="s">
        <v>98</v>
      </c>
      <c r="T17" s="103"/>
      <c r="U17" s="2">
        <v>2</v>
      </c>
      <c r="V17" s="430"/>
      <c r="W17" s="47" t="s">
        <v>46</v>
      </c>
      <c r="X17" s="48" t="s">
        <v>32</v>
      </c>
      <c r="Y17" s="44">
        <v>0</v>
      </c>
      <c r="Z17" s="20"/>
      <c r="AA17" s="20" t="s">
        <v>33</v>
      </c>
      <c r="AB17" s="21">
        <v>2.5</v>
      </c>
      <c r="AC17" s="21"/>
      <c r="AD17" s="21">
        <f>AB17*5</f>
        <v>12.5</v>
      </c>
      <c r="AE17" s="21" t="s">
        <v>28</v>
      </c>
      <c r="AF17" s="21">
        <f>AD17*9</f>
        <v>112.5</v>
      </c>
      <c r="AG17" s="110"/>
    </row>
    <row r="18" spans="2:33" ht="27.95" customHeight="1">
      <c r="B18" s="432"/>
      <c r="C18" s="428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105"/>
      <c r="R18" s="2"/>
      <c r="S18" s="3" t="s">
        <v>109</v>
      </c>
      <c r="T18" s="103"/>
      <c r="U18" s="2">
        <v>1</v>
      </c>
      <c r="V18" s="430"/>
      <c r="W18" s="107">
        <v>27.5</v>
      </c>
      <c r="X18" s="97" t="s">
        <v>41</v>
      </c>
      <c r="Y18" s="53">
        <v>0</v>
      </c>
      <c r="Z18" s="19"/>
      <c r="AA18" s="20" t="s">
        <v>34</v>
      </c>
      <c r="AB18" s="21">
        <v>1</v>
      </c>
      <c r="AE18" s="20">
        <f>AB18*15</f>
        <v>15</v>
      </c>
      <c r="AG18" s="112"/>
    </row>
    <row r="19" spans="2:33" ht="27.95" customHeight="1">
      <c r="B19" s="54" t="s">
        <v>35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103"/>
      <c r="U19" s="2"/>
      <c r="V19" s="430"/>
      <c r="W19" s="47" t="s">
        <v>12</v>
      </c>
      <c r="X19" s="56"/>
      <c r="Y19" s="44"/>
      <c r="Z19" s="20"/>
      <c r="AC19" s="20">
        <f>SUM(AC14:AC18)</f>
        <v>28.900000000000002</v>
      </c>
      <c r="AD19" s="20">
        <f>SUM(AD14:AD18)</f>
        <v>23</v>
      </c>
      <c r="AE19" s="20">
        <f>SUM(AE14:AE18)</f>
        <v>117</v>
      </c>
      <c r="AF19" s="20">
        <f>AC19*4+AD19*9+AE19*4</f>
        <v>790.6</v>
      </c>
      <c r="AG19" s="110"/>
    </row>
    <row r="20" spans="2:33" ht="27.95" customHeight="1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31"/>
      <c r="W20" s="108">
        <f>W14*4+W18*4+W16*9</f>
        <v>720.5</v>
      </c>
      <c r="X20" s="62"/>
      <c r="Y20" s="63"/>
      <c r="Z20" s="19"/>
      <c r="AC20" s="59">
        <f>AC19*4/AF19</f>
        <v>0.14621806223121681</v>
      </c>
      <c r="AD20" s="59">
        <f>AD19*9/AF19</f>
        <v>0.26182646091576017</v>
      </c>
      <c r="AE20" s="59">
        <f>AE19*4/AF19</f>
        <v>0.59195547685302297</v>
      </c>
      <c r="AG20" s="115"/>
    </row>
    <row r="21" spans="2:33" s="41" customFormat="1" ht="27.95" customHeight="1">
      <c r="B21" s="64">
        <v>4</v>
      </c>
      <c r="C21" s="428"/>
      <c r="D21" s="37" t="str">
        <f>'110.4月菜單'!J12</f>
        <v>香Q米飯</v>
      </c>
      <c r="E21" s="37" t="s">
        <v>15</v>
      </c>
      <c r="F21" s="37"/>
      <c r="G21" s="37" t="str">
        <f>'110.4月菜單'!J13</f>
        <v>筍乾扣肉(醃)</v>
      </c>
      <c r="H21" s="37" t="s">
        <v>48</v>
      </c>
      <c r="I21" s="37"/>
      <c r="J21" s="37" t="str">
        <f>'110.4月菜單'!J14</f>
        <v>鮮蝦卷(海加)</v>
      </c>
      <c r="K21" s="37" t="s">
        <v>17</v>
      </c>
      <c r="L21" s="37"/>
      <c r="M21" s="37" t="str">
        <f>'110.4月菜單'!J15</f>
        <v>日式大阪燒</v>
      </c>
      <c r="N21" s="37" t="s">
        <v>139</v>
      </c>
      <c r="O21" s="37"/>
      <c r="P21" s="37" t="str">
        <f>'110.4月菜單'!J16</f>
        <v>有機深色蔬菜</v>
      </c>
      <c r="Q21" s="37" t="s">
        <v>18</v>
      </c>
      <c r="R21" s="37"/>
      <c r="S21" s="37" t="str">
        <f>'110.4月菜單'!J17</f>
        <v>豆腐湯(豆)</v>
      </c>
      <c r="T21" s="37" t="s">
        <v>17</v>
      </c>
      <c r="U21" s="37"/>
      <c r="V21" s="429"/>
      <c r="W21" s="38" t="s">
        <v>43</v>
      </c>
      <c r="X21" s="39" t="s">
        <v>19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0"/>
    </row>
    <row r="22" spans="2:33" s="69" customFormat="1" ht="27.75" customHeight="1">
      <c r="B22" s="65" t="s">
        <v>8</v>
      </c>
      <c r="C22" s="428"/>
      <c r="D22" s="2" t="s">
        <v>60</v>
      </c>
      <c r="E22" s="3"/>
      <c r="F22" s="2">
        <v>100</v>
      </c>
      <c r="G22" s="2" t="s">
        <v>244</v>
      </c>
      <c r="H22" s="2"/>
      <c r="I22" s="2">
        <v>50</v>
      </c>
      <c r="J22" s="2" t="s">
        <v>343</v>
      </c>
      <c r="K22" s="3" t="s">
        <v>299</v>
      </c>
      <c r="L22" s="2">
        <v>30</v>
      </c>
      <c r="M22" s="2" t="s">
        <v>101</v>
      </c>
      <c r="N22" s="2"/>
      <c r="O22" s="2">
        <v>45</v>
      </c>
      <c r="P22" s="2" t="s">
        <v>64</v>
      </c>
      <c r="Q22" s="2"/>
      <c r="R22" s="2">
        <v>100</v>
      </c>
      <c r="S22" s="2" t="s">
        <v>133</v>
      </c>
      <c r="T22" s="2" t="s">
        <v>344</v>
      </c>
      <c r="U22" s="2">
        <v>15</v>
      </c>
      <c r="V22" s="430"/>
      <c r="W22" s="112">
        <v>100</v>
      </c>
      <c r="X22" s="43" t="s">
        <v>24</v>
      </c>
      <c r="Y22" s="44">
        <v>2.2000000000000002</v>
      </c>
      <c r="Z22" s="66"/>
      <c r="AA22" s="67" t="s">
        <v>25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2"/>
    </row>
    <row r="23" spans="2:33" s="69" customFormat="1" ht="27.95" customHeight="1">
      <c r="B23" s="65">
        <v>7</v>
      </c>
      <c r="C23" s="428"/>
      <c r="D23" s="2"/>
      <c r="E23" s="3"/>
      <c r="F23" s="2"/>
      <c r="G23" s="2" t="s">
        <v>342</v>
      </c>
      <c r="H23" s="3" t="s">
        <v>345</v>
      </c>
      <c r="I23" s="2">
        <v>20</v>
      </c>
      <c r="J23" s="2"/>
      <c r="K23" s="2"/>
      <c r="L23" s="2"/>
      <c r="M23" s="2" t="s">
        <v>107</v>
      </c>
      <c r="N23" s="2"/>
      <c r="O23" s="2">
        <v>40</v>
      </c>
      <c r="P23" s="2"/>
      <c r="Q23" s="2"/>
      <c r="R23" s="2"/>
      <c r="S23" s="2" t="s">
        <v>253</v>
      </c>
      <c r="T23" s="2"/>
      <c r="U23" s="2">
        <v>30</v>
      </c>
      <c r="V23" s="430"/>
      <c r="W23" s="47" t="s">
        <v>45</v>
      </c>
      <c r="X23" s="48" t="s">
        <v>26</v>
      </c>
      <c r="Y23" s="44">
        <v>2</v>
      </c>
      <c r="Z23" s="70"/>
      <c r="AA23" s="71" t="s">
        <v>27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28</v>
      </c>
      <c r="AF23" s="73">
        <f>AC23*4+AD23*9</f>
        <v>160.60000000000002</v>
      </c>
      <c r="AG23" s="110"/>
    </row>
    <row r="24" spans="2:33" s="69" customFormat="1" ht="27.95" customHeight="1">
      <c r="B24" s="65" t="s">
        <v>10</v>
      </c>
      <c r="C24" s="428"/>
      <c r="D24" s="3"/>
      <c r="E24" s="3"/>
      <c r="F24" s="3"/>
      <c r="G24" s="2"/>
      <c r="H24" s="3"/>
      <c r="I24" s="2"/>
      <c r="J24" s="2"/>
      <c r="K24" s="52"/>
      <c r="L24" s="2"/>
      <c r="M24" s="2" t="s">
        <v>140</v>
      </c>
      <c r="N24" s="3"/>
      <c r="O24" s="2">
        <v>1</v>
      </c>
      <c r="P24" s="2"/>
      <c r="Q24" s="52"/>
      <c r="R24" s="2"/>
      <c r="S24" s="3"/>
      <c r="T24" s="52"/>
      <c r="U24" s="2"/>
      <c r="V24" s="430"/>
      <c r="W24" s="107">
        <v>23.5</v>
      </c>
      <c r="X24" s="48" t="s">
        <v>29</v>
      </c>
      <c r="Y24" s="44">
        <v>2.5</v>
      </c>
      <c r="Z24" s="66"/>
      <c r="AA24" s="74" t="s">
        <v>30</v>
      </c>
      <c r="AB24" s="68">
        <v>1.6</v>
      </c>
      <c r="AC24" s="68">
        <f>AB24*1</f>
        <v>1.6</v>
      </c>
      <c r="AD24" s="68" t="s">
        <v>28</v>
      </c>
      <c r="AE24" s="68">
        <f>AB24*5</f>
        <v>8</v>
      </c>
      <c r="AF24" s="68">
        <f>AC24*4+AE24*4</f>
        <v>38.4</v>
      </c>
      <c r="AG24" s="112"/>
    </row>
    <row r="25" spans="2:33" s="69" customFormat="1" ht="27.95" customHeight="1">
      <c r="B25" s="445" t="s">
        <v>38</v>
      </c>
      <c r="C25" s="428"/>
      <c r="D25" s="3"/>
      <c r="E25" s="3"/>
      <c r="F25" s="3"/>
      <c r="G25" s="3"/>
      <c r="H25" s="3"/>
      <c r="I25" s="3"/>
      <c r="J25" s="2"/>
      <c r="K25" s="52"/>
      <c r="L25" s="2"/>
      <c r="M25" s="2"/>
      <c r="N25" s="52"/>
      <c r="O25" s="2"/>
      <c r="P25" s="2"/>
      <c r="Q25" s="52"/>
      <c r="R25" s="2"/>
      <c r="S25" s="3"/>
      <c r="T25" s="3"/>
      <c r="U25" s="3"/>
      <c r="V25" s="430"/>
      <c r="W25" s="47" t="s">
        <v>46</v>
      </c>
      <c r="X25" s="48" t="s">
        <v>32</v>
      </c>
      <c r="Y25" s="44">
        <v>0</v>
      </c>
      <c r="Z25" s="70"/>
      <c r="AA25" s="74" t="s">
        <v>33</v>
      </c>
      <c r="AB25" s="68">
        <v>2.5</v>
      </c>
      <c r="AC25" s="68"/>
      <c r="AD25" s="68">
        <f>AB25*5</f>
        <v>12.5</v>
      </c>
      <c r="AE25" s="68" t="s">
        <v>28</v>
      </c>
      <c r="AF25" s="68">
        <f>AD25*9</f>
        <v>112.5</v>
      </c>
      <c r="AG25" s="110"/>
    </row>
    <row r="26" spans="2:33" s="69" customFormat="1" ht="27.95" customHeight="1">
      <c r="B26" s="445"/>
      <c r="C26" s="428"/>
      <c r="D26" s="2"/>
      <c r="E26" s="2"/>
      <c r="F26" s="2"/>
      <c r="G26" s="3"/>
      <c r="H26" s="3"/>
      <c r="I26" s="3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430"/>
      <c r="W26" s="107">
        <v>27.4</v>
      </c>
      <c r="X26" s="97" t="s">
        <v>41</v>
      </c>
      <c r="Y26" s="53">
        <v>0</v>
      </c>
      <c r="Z26" s="66"/>
      <c r="AA26" s="74" t="s">
        <v>34</v>
      </c>
      <c r="AB26" s="68"/>
      <c r="AC26" s="74"/>
      <c r="AD26" s="74"/>
      <c r="AE26" s="74">
        <f>AB26*15</f>
        <v>0</v>
      </c>
      <c r="AF26" s="74"/>
      <c r="AG26" s="112"/>
    </row>
    <row r="27" spans="2:33" s="69" customFormat="1" ht="27.95" customHeight="1">
      <c r="B27" s="76" t="s">
        <v>35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430"/>
      <c r="W27" s="47" t="s">
        <v>12</v>
      </c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10"/>
    </row>
    <row r="28" spans="2:33" s="69" customFormat="1" ht="27.95" customHeight="1" thickBot="1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431"/>
      <c r="W28" s="108">
        <f>W22*4+W26*4+W24*9</f>
        <v>721.1</v>
      </c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5"/>
    </row>
    <row r="29" spans="2:33" s="41" customFormat="1" ht="27.95" customHeight="1">
      <c r="B29" s="36">
        <v>4</v>
      </c>
      <c r="C29" s="428"/>
      <c r="D29" s="37" t="str">
        <f>'110.4月菜單'!N12</f>
        <v>地瓜飯</v>
      </c>
      <c r="E29" s="37" t="s">
        <v>15</v>
      </c>
      <c r="F29" s="37"/>
      <c r="G29" s="37" t="str">
        <f>'110.4月菜單'!N13</f>
        <v>鹹酥雞(炸)</v>
      </c>
      <c r="H29" s="37" t="s">
        <v>129</v>
      </c>
      <c r="I29" s="37"/>
      <c r="J29" s="37" t="str">
        <f>'110.4月菜單'!N14</f>
        <v>太祖魷魚羹(海)</v>
      </c>
      <c r="K29" s="37" t="s">
        <v>17</v>
      </c>
      <c r="L29" s="37"/>
      <c r="M29" s="37" t="str">
        <f>'110.4月菜單'!N15</f>
        <v>起司花椰菜</v>
      </c>
      <c r="N29" s="37" t="s">
        <v>48</v>
      </c>
      <c r="O29" s="37"/>
      <c r="P29" s="37" t="str">
        <f>'110.4月菜單'!N16</f>
        <v>淺色蔬菜</v>
      </c>
      <c r="Q29" s="37" t="s">
        <v>18</v>
      </c>
      <c r="R29" s="37"/>
      <c r="S29" s="37" t="str">
        <f>'110.4月菜單'!N17</f>
        <v>味噌海芽湯</v>
      </c>
      <c r="T29" s="37" t="s">
        <v>17</v>
      </c>
      <c r="U29" s="37"/>
      <c r="V29" s="429"/>
      <c r="W29" s="38" t="s">
        <v>43</v>
      </c>
      <c r="X29" s="39" t="s">
        <v>19</v>
      </c>
      <c r="Y29" s="40">
        <v>5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0"/>
    </row>
    <row r="30" spans="2:33" ht="27.95" customHeight="1">
      <c r="B30" s="42" t="s">
        <v>8</v>
      </c>
      <c r="C30" s="428"/>
      <c r="D30" s="2" t="s">
        <v>63</v>
      </c>
      <c r="E30" s="2"/>
      <c r="F30" s="2">
        <v>90</v>
      </c>
      <c r="G30" s="2" t="s">
        <v>100</v>
      </c>
      <c r="H30" s="3"/>
      <c r="I30" s="2">
        <v>60</v>
      </c>
      <c r="J30" s="2" t="s">
        <v>381</v>
      </c>
      <c r="K30" s="3" t="s">
        <v>128</v>
      </c>
      <c r="L30" s="2">
        <v>40</v>
      </c>
      <c r="M30" s="2" t="s">
        <v>247</v>
      </c>
      <c r="N30" s="3"/>
      <c r="O30" s="2">
        <v>70</v>
      </c>
      <c r="P30" s="2" t="s">
        <v>64</v>
      </c>
      <c r="Q30" s="2"/>
      <c r="R30" s="2">
        <v>100</v>
      </c>
      <c r="S30" s="3" t="s">
        <v>249</v>
      </c>
      <c r="T30" s="2"/>
      <c r="U30" s="2">
        <v>1</v>
      </c>
      <c r="V30" s="430"/>
      <c r="W30" s="112">
        <v>101</v>
      </c>
      <c r="X30" s="43" t="s">
        <v>24</v>
      </c>
      <c r="Y30" s="44">
        <v>2.2000000000000002</v>
      </c>
      <c r="Z30" s="19"/>
      <c r="AA30" s="45" t="s">
        <v>25</v>
      </c>
      <c r="AB30" s="21">
        <v>6.2</v>
      </c>
      <c r="AC30" s="21">
        <f>AB30*2</f>
        <v>12.4</v>
      </c>
      <c r="AD30" s="21"/>
      <c r="AE30" s="21">
        <f>AB30*15</f>
        <v>93</v>
      </c>
      <c r="AF30" s="21">
        <f>AC30*4+AE30*4</f>
        <v>421.6</v>
      </c>
      <c r="AG30" s="112"/>
    </row>
    <row r="31" spans="2:33" ht="27.95" customHeight="1">
      <c r="B31" s="42">
        <v>8</v>
      </c>
      <c r="C31" s="428"/>
      <c r="D31" s="2" t="s">
        <v>138</v>
      </c>
      <c r="E31" s="2"/>
      <c r="F31" s="2">
        <v>50</v>
      </c>
      <c r="G31" s="2"/>
      <c r="H31" s="2"/>
      <c r="I31" s="2"/>
      <c r="J31" s="2" t="s">
        <v>382</v>
      </c>
      <c r="K31" s="2"/>
      <c r="L31" s="2">
        <v>30</v>
      </c>
      <c r="M31" s="2" t="s">
        <v>248</v>
      </c>
      <c r="N31" s="103"/>
      <c r="O31" s="2">
        <v>10</v>
      </c>
      <c r="P31" s="2"/>
      <c r="Q31" s="3"/>
      <c r="R31" s="2"/>
      <c r="S31" s="3" t="s">
        <v>250</v>
      </c>
      <c r="T31" s="3"/>
      <c r="U31" s="3">
        <v>20</v>
      </c>
      <c r="V31" s="430"/>
      <c r="W31" s="47" t="s">
        <v>45</v>
      </c>
      <c r="X31" s="48" t="s">
        <v>26</v>
      </c>
      <c r="Y31" s="44">
        <v>2.2000000000000002</v>
      </c>
      <c r="Z31" s="20"/>
      <c r="AA31" s="49" t="s">
        <v>27</v>
      </c>
      <c r="AB31" s="21">
        <v>2.1</v>
      </c>
      <c r="AC31" s="50">
        <f>AB31*7</f>
        <v>14.700000000000001</v>
      </c>
      <c r="AD31" s="21">
        <f>AB31*5</f>
        <v>10.5</v>
      </c>
      <c r="AE31" s="21" t="s">
        <v>28</v>
      </c>
      <c r="AF31" s="51">
        <f>AC31*4+AD31*9</f>
        <v>153.30000000000001</v>
      </c>
      <c r="AG31" s="110"/>
    </row>
    <row r="32" spans="2:33" ht="27.95" customHeight="1">
      <c r="B32" s="42" t="s">
        <v>10</v>
      </c>
      <c r="C32" s="428"/>
      <c r="D32" s="52"/>
      <c r="E32" s="52"/>
      <c r="F32" s="2"/>
      <c r="H32" s="172"/>
      <c r="J32" s="2" t="s">
        <v>383</v>
      </c>
      <c r="K32" s="52"/>
      <c r="L32" s="2">
        <v>3</v>
      </c>
      <c r="M32" s="2"/>
      <c r="N32" s="3"/>
      <c r="O32" s="2"/>
      <c r="P32" s="2"/>
      <c r="Q32" s="103"/>
      <c r="R32" s="2"/>
      <c r="S32" s="3" t="s">
        <v>132</v>
      </c>
      <c r="T32" s="103"/>
      <c r="U32" s="2">
        <v>1</v>
      </c>
      <c r="V32" s="430"/>
      <c r="W32" s="107">
        <v>23.5</v>
      </c>
      <c r="X32" s="48" t="s">
        <v>29</v>
      </c>
      <c r="Y32" s="44">
        <v>2.5</v>
      </c>
      <c r="Z32" s="19"/>
      <c r="AA32" s="20" t="s">
        <v>30</v>
      </c>
      <c r="AB32" s="21">
        <v>1.5</v>
      </c>
      <c r="AC32" s="21">
        <f>AB32*1</f>
        <v>1.5</v>
      </c>
      <c r="AD32" s="21" t="s">
        <v>28</v>
      </c>
      <c r="AE32" s="21">
        <f>AB32*5</f>
        <v>7.5</v>
      </c>
      <c r="AF32" s="21">
        <f>AC32*4+AE32*4</f>
        <v>36</v>
      </c>
      <c r="AG32" s="112"/>
    </row>
    <row r="33" spans="2:33" ht="27.95" customHeight="1">
      <c r="B33" s="432" t="s">
        <v>39</v>
      </c>
      <c r="C33" s="428"/>
      <c r="D33" s="52"/>
      <c r="E33" s="52"/>
      <c r="F33" s="2"/>
      <c r="H33" s="172"/>
      <c r="J33" s="2" t="s">
        <v>384</v>
      </c>
      <c r="K33" s="52"/>
      <c r="L33" s="2">
        <v>1</v>
      </c>
      <c r="M33" s="2"/>
      <c r="N33" s="3"/>
      <c r="O33" s="2"/>
      <c r="P33" s="2"/>
      <c r="Q33" s="52"/>
      <c r="R33" s="2"/>
      <c r="S33" s="3"/>
      <c r="T33" s="3"/>
      <c r="U33" s="3"/>
      <c r="V33" s="430"/>
      <c r="W33" s="47" t="s">
        <v>46</v>
      </c>
      <c r="X33" s="48" t="s">
        <v>32</v>
      </c>
      <c r="Y33" s="44">
        <v>0</v>
      </c>
      <c r="Z33" s="20"/>
      <c r="AA33" s="20" t="s">
        <v>33</v>
      </c>
      <c r="AB33" s="21">
        <v>2.5</v>
      </c>
      <c r="AC33" s="21"/>
      <c r="AD33" s="21">
        <f>AB33*5</f>
        <v>12.5</v>
      </c>
      <c r="AE33" s="21" t="s">
        <v>28</v>
      </c>
      <c r="AF33" s="21">
        <f>AD33*9</f>
        <v>112.5</v>
      </c>
      <c r="AG33" s="110"/>
    </row>
    <row r="34" spans="2:33" ht="27.95" customHeight="1">
      <c r="B34" s="432"/>
      <c r="C34" s="428"/>
      <c r="D34" s="52"/>
      <c r="E34" s="52"/>
      <c r="F34" s="2"/>
      <c r="G34" s="2"/>
      <c r="H34" s="52"/>
      <c r="I34" s="2"/>
      <c r="J34" s="2"/>
      <c r="K34" s="52"/>
      <c r="L34" s="2"/>
      <c r="M34" s="2"/>
      <c r="N34" s="103"/>
      <c r="O34" s="2"/>
      <c r="P34" s="2"/>
      <c r="Q34" s="52"/>
      <c r="R34" s="2"/>
      <c r="S34" s="3"/>
      <c r="T34" s="52"/>
      <c r="U34" s="2"/>
      <c r="V34" s="430"/>
      <c r="W34" s="107">
        <v>27.6</v>
      </c>
      <c r="X34" s="97" t="s">
        <v>41</v>
      </c>
      <c r="Y34" s="53">
        <v>0</v>
      </c>
      <c r="Z34" s="19"/>
      <c r="AA34" s="20" t="s">
        <v>34</v>
      </c>
      <c r="AB34" s="21">
        <v>1</v>
      </c>
      <c r="AE34" s="20">
        <f>AB34*15</f>
        <v>15</v>
      </c>
      <c r="AG34" s="112"/>
    </row>
    <row r="35" spans="2:33" ht="27.95" customHeight="1">
      <c r="B35" s="54" t="s">
        <v>35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2"/>
      <c r="U35" s="2"/>
      <c r="V35" s="430"/>
      <c r="W35" s="47" t="s">
        <v>12</v>
      </c>
      <c r="X35" s="56"/>
      <c r="Y35" s="44"/>
      <c r="Z35" s="20"/>
      <c r="AC35" s="20">
        <f>SUM(AC30:AC34)</f>
        <v>28.6</v>
      </c>
      <c r="AD35" s="20">
        <f>SUM(AD30:AD34)</f>
        <v>23</v>
      </c>
      <c r="AE35" s="20">
        <f>SUM(AE30:AE34)</f>
        <v>115.5</v>
      </c>
      <c r="AF35" s="20">
        <f>AC35*4+AD35*9+AE35*4</f>
        <v>783.4</v>
      </c>
      <c r="AG35" s="110"/>
    </row>
    <row r="36" spans="2:33" ht="27.95" customHeight="1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431"/>
      <c r="W36" s="108">
        <f>W30*4+W34*4+W32*9</f>
        <v>725.9</v>
      </c>
      <c r="X36" s="62"/>
      <c r="Y36" s="63"/>
      <c r="Z36" s="19"/>
      <c r="AC36" s="59">
        <f>AC35*4/AF35</f>
        <v>0.14603012509573654</v>
      </c>
      <c r="AD36" s="59">
        <f>AD35*9/AF35</f>
        <v>0.26423283124840441</v>
      </c>
      <c r="AE36" s="59">
        <f>AE35*4/AF35</f>
        <v>0.58973704365585911</v>
      </c>
      <c r="AG36" s="115"/>
    </row>
    <row r="37" spans="2:33" s="41" customFormat="1" ht="27.95" customHeight="1">
      <c r="B37" s="36">
        <v>4</v>
      </c>
      <c r="C37" s="428"/>
      <c r="D37" s="37" t="str">
        <f>'110.4月菜單'!R12</f>
        <v>義大利麵</v>
      </c>
      <c r="E37" s="37" t="s">
        <v>48</v>
      </c>
      <c r="F37" s="37"/>
      <c r="G37" s="37" t="str">
        <f>'110.4月菜單'!R13</f>
        <v>黑胡椒豬柳</v>
      </c>
      <c r="H37" s="37" t="s">
        <v>17</v>
      </c>
      <c r="I37" s="37"/>
      <c r="J37" s="37" t="str">
        <f>'110.4月菜單'!R14</f>
        <v>翅小腿</v>
      </c>
      <c r="K37" s="37" t="s">
        <v>123</v>
      </c>
      <c r="L37" s="37"/>
      <c r="M37" s="37" t="str">
        <f>'110.4月菜單'!R15</f>
        <v>巧克力饅頭(冷)</v>
      </c>
      <c r="N37" s="37" t="s">
        <v>15</v>
      </c>
      <c r="O37" s="37"/>
      <c r="P37" s="37" t="str">
        <f>'110.4月菜單'!R16</f>
        <v>深色蔬菜</v>
      </c>
      <c r="Q37" s="37" t="s">
        <v>18</v>
      </c>
      <c r="R37" s="37"/>
      <c r="S37" s="37" t="str">
        <f>'110.4月菜單'!R17</f>
        <v>菇菇湯</v>
      </c>
      <c r="T37" s="37" t="s">
        <v>17</v>
      </c>
      <c r="U37" s="37"/>
      <c r="V37" s="429"/>
      <c r="W37" s="38" t="s">
        <v>43</v>
      </c>
      <c r="X37" s="39" t="s">
        <v>19</v>
      </c>
      <c r="Y37" s="40">
        <v>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</row>
    <row r="38" spans="2:33" ht="27.95" customHeight="1">
      <c r="B38" s="42" t="s">
        <v>8</v>
      </c>
      <c r="C38" s="428"/>
      <c r="D38" s="2" t="s">
        <v>59</v>
      </c>
      <c r="E38" s="3"/>
      <c r="F38" s="2">
        <v>145</v>
      </c>
      <c r="G38" s="2" t="s">
        <v>62</v>
      </c>
      <c r="H38" s="3"/>
      <c r="I38" s="2">
        <v>45</v>
      </c>
      <c r="J38" s="2" t="s">
        <v>358</v>
      </c>
      <c r="K38" s="3"/>
      <c r="L38" s="2">
        <v>60</v>
      </c>
      <c r="M38" s="2" t="s">
        <v>346</v>
      </c>
      <c r="N38" s="2" t="s">
        <v>347</v>
      </c>
      <c r="O38" s="2">
        <v>30</v>
      </c>
      <c r="P38" s="2" t="s">
        <v>64</v>
      </c>
      <c r="Q38" s="3"/>
      <c r="R38" s="2">
        <v>100</v>
      </c>
      <c r="S38" s="3" t="s">
        <v>110</v>
      </c>
      <c r="T38" s="2"/>
      <c r="U38" s="2">
        <v>10</v>
      </c>
      <c r="V38" s="430"/>
      <c r="W38" s="112">
        <v>98.5</v>
      </c>
      <c r="X38" s="43" t="s">
        <v>24</v>
      </c>
      <c r="Y38" s="44">
        <v>2.4</v>
      </c>
      <c r="Z38" s="19"/>
      <c r="AA38" s="45" t="s">
        <v>25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</row>
    <row r="39" spans="2:33" ht="27.95" customHeight="1">
      <c r="B39" s="42">
        <v>9</v>
      </c>
      <c r="C39" s="428"/>
      <c r="D39" s="2" t="s">
        <v>92</v>
      </c>
      <c r="E39" s="3"/>
      <c r="F39" s="2">
        <v>1</v>
      </c>
      <c r="G39" s="2" t="s">
        <v>252</v>
      </c>
      <c r="H39" s="3"/>
      <c r="I39" s="2">
        <v>40</v>
      </c>
      <c r="J39" s="2"/>
      <c r="K39" s="2"/>
      <c r="L39" s="2"/>
      <c r="M39" s="2"/>
      <c r="N39" s="2"/>
      <c r="O39" s="2"/>
      <c r="P39" s="2"/>
      <c r="Q39" s="3"/>
      <c r="R39" s="2"/>
      <c r="S39" s="3" t="s">
        <v>131</v>
      </c>
      <c r="T39" s="2"/>
      <c r="U39" s="2">
        <v>10</v>
      </c>
      <c r="V39" s="430"/>
      <c r="W39" s="47" t="s">
        <v>45</v>
      </c>
      <c r="X39" s="48" t="s">
        <v>26</v>
      </c>
      <c r="Y39" s="44">
        <v>1.7</v>
      </c>
      <c r="Z39" s="20"/>
      <c r="AA39" s="49" t="s">
        <v>27</v>
      </c>
      <c r="AB39" s="21">
        <v>2.2000000000000002</v>
      </c>
      <c r="AC39" s="50">
        <f>AB39*7</f>
        <v>15.400000000000002</v>
      </c>
      <c r="AD39" s="21">
        <f>AB39*5</f>
        <v>11</v>
      </c>
      <c r="AE39" s="21" t="s">
        <v>28</v>
      </c>
      <c r="AF39" s="51">
        <f>AC39*4+AD39*9</f>
        <v>160.60000000000002</v>
      </c>
    </row>
    <row r="40" spans="2:33" ht="27.95" customHeight="1">
      <c r="B40" s="42" t="s">
        <v>10</v>
      </c>
      <c r="C40" s="428"/>
      <c r="D40" s="3" t="s">
        <v>115</v>
      </c>
      <c r="E40" s="3"/>
      <c r="F40" s="3">
        <v>20</v>
      </c>
      <c r="G40" s="2"/>
      <c r="H40" s="52"/>
      <c r="I40" s="2"/>
      <c r="J40" s="2"/>
      <c r="K40" s="52"/>
      <c r="L40" s="2"/>
      <c r="M40" s="2"/>
      <c r="N40" s="3"/>
      <c r="O40" s="2"/>
      <c r="P40" s="2"/>
      <c r="Q40" s="3"/>
      <c r="R40" s="2"/>
      <c r="S40" s="2" t="s">
        <v>107</v>
      </c>
      <c r="T40" s="3"/>
      <c r="U40" s="2">
        <v>10</v>
      </c>
      <c r="V40" s="430"/>
      <c r="W40" s="107">
        <v>24.5</v>
      </c>
      <c r="X40" s="48" t="s">
        <v>29</v>
      </c>
      <c r="Y40" s="44">
        <v>2.5</v>
      </c>
      <c r="Z40" s="19"/>
      <c r="AA40" s="20" t="s">
        <v>30</v>
      </c>
      <c r="AB40" s="21">
        <v>1.7</v>
      </c>
      <c r="AC40" s="21">
        <f>AB40*1</f>
        <v>1.7</v>
      </c>
      <c r="AD40" s="21" t="s">
        <v>28</v>
      </c>
      <c r="AE40" s="21">
        <f>AB40*5</f>
        <v>8.5</v>
      </c>
      <c r="AF40" s="21">
        <f>AC40*4+AE40*4</f>
        <v>40.799999999999997</v>
      </c>
    </row>
    <row r="41" spans="2:33" ht="27.95" customHeight="1">
      <c r="B41" s="432" t="s">
        <v>31</v>
      </c>
      <c r="C41" s="428"/>
      <c r="D41" s="3" t="s">
        <v>85</v>
      </c>
      <c r="E41" s="3"/>
      <c r="F41" s="3">
        <v>8</v>
      </c>
      <c r="G41" s="2"/>
      <c r="H41" s="52"/>
      <c r="I41" s="2"/>
      <c r="J41" s="2"/>
      <c r="K41" s="52"/>
      <c r="L41" s="2"/>
      <c r="M41" s="2"/>
      <c r="N41" s="3"/>
      <c r="O41" s="2"/>
      <c r="P41" s="2"/>
      <c r="Q41" s="3"/>
      <c r="R41" s="2"/>
      <c r="S41" s="3" t="s">
        <v>245</v>
      </c>
      <c r="T41" s="3"/>
      <c r="U41" s="3">
        <v>3</v>
      </c>
      <c r="V41" s="430"/>
      <c r="W41" s="47" t="s">
        <v>46</v>
      </c>
      <c r="X41" s="48" t="s">
        <v>32</v>
      </c>
      <c r="Y41" s="44">
        <v>0</v>
      </c>
      <c r="Z41" s="20"/>
      <c r="AA41" s="20" t="s">
        <v>33</v>
      </c>
      <c r="AB41" s="21">
        <v>2.5</v>
      </c>
      <c r="AC41" s="21"/>
      <c r="AD41" s="21">
        <f>AB41*5</f>
        <v>12.5</v>
      </c>
      <c r="AE41" s="21" t="s">
        <v>28</v>
      </c>
      <c r="AF41" s="21">
        <f>AD41*9</f>
        <v>112.5</v>
      </c>
      <c r="AG41" s="110"/>
    </row>
    <row r="42" spans="2:33" ht="27.95" customHeight="1">
      <c r="B42" s="432"/>
      <c r="C42" s="428"/>
      <c r="D42" s="52"/>
      <c r="E42" s="52"/>
      <c r="F42" s="2"/>
      <c r="G42" s="2"/>
      <c r="H42" s="52"/>
      <c r="I42" s="2"/>
      <c r="J42" s="3"/>
      <c r="K42" s="3"/>
      <c r="L42" s="3"/>
      <c r="M42" s="2"/>
      <c r="N42" s="103"/>
      <c r="O42" s="2"/>
      <c r="P42" s="2"/>
      <c r="Q42" s="52"/>
      <c r="R42" s="2"/>
      <c r="S42" s="3" t="s">
        <v>246</v>
      </c>
      <c r="T42" s="52"/>
      <c r="U42" s="3">
        <v>1</v>
      </c>
      <c r="V42" s="430"/>
      <c r="W42" s="107">
        <v>27.7</v>
      </c>
      <c r="X42" s="97" t="s">
        <v>41</v>
      </c>
      <c r="Y42" s="53">
        <v>0</v>
      </c>
      <c r="Z42" s="19"/>
      <c r="AA42" s="20" t="s">
        <v>34</v>
      </c>
      <c r="AE42" s="20">
        <f>AB42*15</f>
        <v>0</v>
      </c>
      <c r="AG42" s="112"/>
    </row>
    <row r="43" spans="2:33" ht="27.95" customHeight="1">
      <c r="B43" s="54" t="s">
        <v>35</v>
      </c>
      <c r="C43" s="55"/>
      <c r="D43" s="52"/>
      <c r="E43" s="52"/>
      <c r="F43" s="2"/>
      <c r="G43" s="2"/>
      <c r="H43" s="52"/>
      <c r="I43" s="2"/>
      <c r="J43" s="2"/>
      <c r="K43" s="52"/>
      <c r="L43" s="2"/>
      <c r="M43" s="2"/>
      <c r="N43" s="52"/>
      <c r="O43" s="2"/>
      <c r="P43" s="2"/>
      <c r="Q43" s="52"/>
      <c r="R43" s="2"/>
      <c r="S43" s="3"/>
      <c r="T43" s="52"/>
      <c r="U43" s="3"/>
      <c r="V43" s="430"/>
      <c r="W43" s="47" t="s">
        <v>12</v>
      </c>
      <c r="X43" s="56"/>
      <c r="Y43" s="44"/>
      <c r="Z43" s="20"/>
      <c r="AC43" s="20">
        <f>SUM(AC38:AC42)</f>
        <v>29.1</v>
      </c>
      <c r="AD43" s="20">
        <f>SUM(AD38:AD42)</f>
        <v>23.5</v>
      </c>
      <c r="AE43" s="20">
        <f>SUM(AE38:AE42)</f>
        <v>98.5</v>
      </c>
      <c r="AF43" s="20">
        <f>AC43*4+AD43*9+AE43*4</f>
        <v>721.9</v>
      </c>
      <c r="AG43" s="110"/>
    </row>
    <row r="44" spans="2:33" ht="27.95" customHeight="1" thickBot="1">
      <c r="B44" s="82"/>
      <c r="C44" s="58"/>
      <c r="D44" s="83"/>
      <c r="E44" s="83"/>
      <c r="F44" s="84"/>
      <c r="G44" s="84"/>
      <c r="H44" s="83"/>
      <c r="I44" s="84"/>
      <c r="J44" s="84"/>
      <c r="K44" s="83"/>
      <c r="L44" s="84"/>
      <c r="M44" s="84"/>
      <c r="N44" s="83"/>
      <c r="O44" s="84"/>
      <c r="P44" s="84"/>
      <c r="Q44" s="83"/>
      <c r="R44" s="84"/>
      <c r="S44" s="84"/>
      <c r="T44" s="83"/>
      <c r="U44" s="84"/>
      <c r="V44" s="431"/>
      <c r="W44" s="108">
        <f>W38*4+W42*4+W40*9</f>
        <v>725.3</v>
      </c>
      <c r="X44" s="62"/>
      <c r="Y44" s="63"/>
      <c r="Z44" s="19"/>
      <c r="AC44" s="59">
        <f>AC43*4/AF43</f>
        <v>0.1612411691369996</v>
      </c>
      <c r="AD44" s="59">
        <f>AD43*9/AF43</f>
        <v>0.29297686660202243</v>
      </c>
      <c r="AE44" s="59">
        <f>AE43*4/AF43</f>
        <v>0.54578196426097803</v>
      </c>
      <c r="AG44" s="115"/>
    </row>
    <row r="45" spans="2:33" s="88" customFormat="1" ht="21.75" customHeight="1">
      <c r="B45" s="85"/>
      <c r="C45" s="20"/>
      <c r="D45" s="46"/>
      <c r="E45" s="86"/>
      <c r="F45" s="46"/>
      <c r="G45" s="46"/>
      <c r="H45" s="86"/>
      <c r="I45" s="46"/>
      <c r="J45" s="444"/>
      <c r="K45" s="444"/>
      <c r="L45" s="444"/>
      <c r="M45" s="444"/>
      <c r="N45" s="444"/>
      <c r="O45" s="444"/>
      <c r="P45" s="444"/>
      <c r="Q45" s="444"/>
      <c r="R45" s="444"/>
      <c r="S45" s="444"/>
      <c r="T45" s="444"/>
      <c r="U45" s="444"/>
      <c r="V45" s="444"/>
      <c r="W45" s="444"/>
      <c r="X45" s="444"/>
      <c r="Y45" s="444"/>
      <c r="Z45" s="87"/>
      <c r="AA45" s="74"/>
      <c r="AB45" s="68"/>
      <c r="AC45" s="74"/>
      <c r="AD45" s="74"/>
      <c r="AE45" s="74"/>
      <c r="AF45" s="74"/>
      <c r="AG45" s="74"/>
    </row>
    <row r="46" spans="2:33">
      <c r="B46" s="68"/>
      <c r="C46" s="88"/>
      <c r="D46" s="437"/>
      <c r="E46" s="437"/>
      <c r="F46" s="437"/>
      <c r="G46" s="437"/>
      <c r="H46" s="89"/>
      <c r="I46" s="20"/>
      <c r="J46" s="20"/>
      <c r="K46" s="89"/>
      <c r="L46" s="20"/>
      <c r="N46" s="89"/>
      <c r="O46" s="20"/>
      <c r="Q46" s="89"/>
      <c r="R46" s="20"/>
      <c r="T46" s="89"/>
      <c r="U46" s="20"/>
      <c r="V46" s="90"/>
      <c r="Y46" s="93"/>
    </row>
    <row r="47" spans="2:33">
      <c r="Y47" s="93"/>
    </row>
    <row r="48" spans="2:33">
      <c r="Y48" s="93"/>
    </row>
    <row r="49" spans="25:25">
      <c r="Y49" s="93"/>
    </row>
    <row r="50" spans="25:25">
      <c r="Y50" s="93"/>
    </row>
    <row r="51" spans="25:25">
      <c r="Y51" s="93"/>
    </row>
    <row r="52" spans="25:25">
      <c r="Y52" s="93"/>
    </row>
  </sheetData>
  <mergeCells count="20"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G3:L3"/>
    <mergeCell ref="D46:G46"/>
    <mergeCell ref="J45:Y45"/>
    <mergeCell ref="C29:C34"/>
    <mergeCell ref="V29:V36"/>
    <mergeCell ref="B33:B34"/>
    <mergeCell ref="C37:C42"/>
    <mergeCell ref="V37:V44"/>
    <mergeCell ref="B41:B42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52"/>
  <sheetViews>
    <sheetView topLeftCell="B1" zoomScale="60" workbookViewId="0">
      <selection activeCell="J45" sqref="J45:Y45"/>
    </sheetView>
  </sheetViews>
  <sheetFormatPr defaultColWidth="9" defaultRowHeight="20.25"/>
  <cols>
    <col min="1" max="1" width="1.875" style="46" customWidth="1"/>
    <col min="2" max="2" width="4.875" style="85" customWidth="1"/>
    <col min="3" max="3" width="0" style="46" hidden="1" customWidth="1"/>
    <col min="4" max="4" width="18.625" style="46" customWidth="1"/>
    <col min="5" max="5" width="5.625" style="86" customWidth="1"/>
    <col min="6" max="6" width="9.625" style="46" customWidth="1"/>
    <col min="7" max="7" width="18.625" style="46" customWidth="1"/>
    <col min="8" max="8" width="5.625" style="86" customWidth="1"/>
    <col min="9" max="9" width="9.625" style="46" customWidth="1"/>
    <col min="10" max="10" width="18.625" style="46" customWidth="1"/>
    <col min="11" max="11" width="5.625" style="86" customWidth="1"/>
    <col min="12" max="12" width="9.625" style="46" customWidth="1"/>
    <col min="13" max="13" width="18.625" style="46" customWidth="1"/>
    <col min="14" max="14" width="5.625" style="86" customWidth="1"/>
    <col min="15" max="15" width="9.625" style="46" customWidth="1"/>
    <col min="16" max="16" width="18.625" style="46" customWidth="1"/>
    <col min="17" max="17" width="5.625" style="86" customWidth="1"/>
    <col min="18" max="18" width="9.625" style="46" customWidth="1"/>
    <col min="19" max="19" width="18.625" style="46" customWidth="1"/>
    <col min="20" max="20" width="5.625" style="86" customWidth="1"/>
    <col min="21" max="21" width="9.625" style="46" customWidth="1"/>
    <col min="22" max="22" width="5.25" style="94" customWidth="1"/>
    <col min="23" max="23" width="11.75" style="91" customWidth="1"/>
    <col min="24" max="24" width="11.25" style="92" customWidth="1"/>
    <col min="25" max="25" width="6.625" style="95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>
      <c r="B1" s="433" t="s">
        <v>394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6"/>
      <c r="AB1" s="8"/>
    </row>
    <row r="2" spans="2:33" s="7" customFormat="1" ht="13.5" customHeight="1">
      <c r="B2" s="434"/>
      <c r="C2" s="435"/>
      <c r="D2" s="435"/>
      <c r="E2" s="435"/>
      <c r="F2" s="435"/>
      <c r="G2" s="435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>
      <c r="B3" s="98" t="s">
        <v>42</v>
      </c>
      <c r="C3" s="13"/>
      <c r="D3" s="14"/>
      <c r="E3" s="14"/>
      <c r="F3" s="14"/>
      <c r="G3" s="436" t="s">
        <v>371</v>
      </c>
      <c r="H3" s="436"/>
      <c r="I3" s="436"/>
      <c r="J3" s="436"/>
      <c r="K3" s="436"/>
      <c r="L3" s="436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>
      <c r="B4" s="22" t="s">
        <v>0</v>
      </c>
      <c r="C4" s="23" t="s">
        <v>1</v>
      </c>
      <c r="D4" s="24" t="s">
        <v>2</v>
      </c>
      <c r="E4" s="25" t="s">
        <v>40</v>
      </c>
      <c r="F4" s="24"/>
      <c r="G4" s="24" t="s">
        <v>3</v>
      </c>
      <c r="H4" s="25" t="s">
        <v>40</v>
      </c>
      <c r="I4" s="24"/>
      <c r="J4" s="24" t="s">
        <v>4</v>
      </c>
      <c r="K4" s="25" t="s">
        <v>40</v>
      </c>
      <c r="L4" s="26"/>
      <c r="M4" s="24" t="s">
        <v>4</v>
      </c>
      <c r="N4" s="25" t="s">
        <v>40</v>
      </c>
      <c r="O4" s="24"/>
      <c r="P4" s="24" t="s">
        <v>4</v>
      </c>
      <c r="Q4" s="25" t="s">
        <v>40</v>
      </c>
      <c r="R4" s="24"/>
      <c r="S4" s="27" t="s">
        <v>5</v>
      </c>
      <c r="T4" s="25" t="s">
        <v>40</v>
      </c>
      <c r="U4" s="24"/>
      <c r="V4" s="101" t="s">
        <v>47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9"/>
    </row>
    <row r="5" spans="2:33" s="41" customFormat="1" ht="65.099999999999994" customHeight="1">
      <c r="B5" s="36">
        <v>4</v>
      </c>
      <c r="C5" s="428"/>
      <c r="D5" s="37" t="str">
        <f>'110.4月菜單'!B21</f>
        <v>香Q米飯</v>
      </c>
      <c r="E5" s="37" t="s">
        <v>15</v>
      </c>
      <c r="F5" s="1" t="s">
        <v>16</v>
      </c>
      <c r="G5" s="37" t="str">
        <f>'110.4月菜單'!B22</f>
        <v>鐵路肉排</v>
      </c>
      <c r="H5" s="37" t="s">
        <v>116</v>
      </c>
      <c r="I5" s="1" t="s">
        <v>16</v>
      </c>
      <c r="J5" s="37" t="str">
        <f>'110.4月菜單'!B23</f>
        <v>客家板條</v>
      </c>
      <c r="K5" s="37" t="s">
        <v>139</v>
      </c>
      <c r="L5" s="1" t="s">
        <v>16</v>
      </c>
      <c r="M5" s="37" t="str">
        <f>'110.4月菜單'!B24</f>
        <v>蔬菜滷味(豆)</v>
      </c>
      <c r="N5" s="37" t="s">
        <v>17</v>
      </c>
      <c r="O5" s="1" t="s">
        <v>16</v>
      </c>
      <c r="P5" s="37" t="str">
        <f>'110.4月菜單'!B25</f>
        <v>深色蔬菜</v>
      </c>
      <c r="Q5" s="37" t="s">
        <v>18</v>
      </c>
      <c r="R5" s="1" t="s">
        <v>16</v>
      </c>
      <c r="S5" s="37" t="str">
        <f>'110.4月菜單'!B26</f>
        <v>日式海芽湯</v>
      </c>
      <c r="T5" s="37" t="s">
        <v>17</v>
      </c>
      <c r="U5" s="1" t="s">
        <v>16</v>
      </c>
      <c r="V5" s="429"/>
      <c r="W5" s="38" t="s">
        <v>161</v>
      </c>
      <c r="X5" s="39" t="s">
        <v>162</v>
      </c>
      <c r="Y5" s="40">
        <v>5.3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0"/>
    </row>
    <row r="6" spans="2:33" ht="27.95" customHeight="1">
      <c r="B6" s="42" t="s">
        <v>8</v>
      </c>
      <c r="C6" s="428"/>
      <c r="D6" s="2" t="s">
        <v>61</v>
      </c>
      <c r="E6" s="3"/>
      <c r="F6" s="2">
        <v>100</v>
      </c>
      <c r="G6" s="2" t="s">
        <v>76</v>
      </c>
      <c r="H6" s="2"/>
      <c r="I6" s="2">
        <v>50</v>
      </c>
      <c r="J6" s="2" t="s">
        <v>78</v>
      </c>
      <c r="K6" s="2"/>
      <c r="L6" s="2">
        <v>25</v>
      </c>
      <c r="M6" s="2" t="s">
        <v>118</v>
      </c>
      <c r="N6" s="2"/>
      <c r="O6" s="2">
        <v>20</v>
      </c>
      <c r="P6" s="2" t="s">
        <v>64</v>
      </c>
      <c r="Q6" s="2"/>
      <c r="R6" s="2">
        <v>100</v>
      </c>
      <c r="S6" s="3" t="s">
        <v>317</v>
      </c>
      <c r="T6" s="2"/>
      <c r="U6" s="2">
        <v>1</v>
      </c>
      <c r="V6" s="430"/>
      <c r="W6" s="112">
        <v>103.5</v>
      </c>
      <c r="X6" s="43" t="s">
        <v>24</v>
      </c>
      <c r="Y6" s="44">
        <v>2.2000000000000002</v>
      </c>
      <c r="Z6" s="19"/>
      <c r="AA6" s="45" t="s">
        <v>25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2"/>
    </row>
    <row r="7" spans="2:33" ht="27.95" customHeight="1">
      <c r="B7" s="42">
        <v>12</v>
      </c>
      <c r="C7" s="428"/>
      <c r="D7" s="2"/>
      <c r="E7" s="3"/>
      <c r="F7" s="2"/>
      <c r="G7" s="136"/>
      <c r="H7" s="138"/>
      <c r="I7" s="136"/>
      <c r="J7" s="136" t="s">
        <v>255</v>
      </c>
      <c r="K7" s="138"/>
      <c r="L7" s="136">
        <v>10</v>
      </c>
      <c r="M7" s="2" t="s">
        <v>160</v>
      </c>
      <c r="N7" s="2" t="s">
        <v>258</v>
      </c>
      <c r="O7" s="2">
        <v>20</v>
      </c>
      <c r="P7" s="2"/>
      <c r="Q7" s="2"/>
      <c r="R7" s="2"/>
      <c r="S7" s="3" t="s">
        <v>250</v>
      </c>
      <c r="T7" s="2"/>
      <c r="U7" s="2">
        <v>20</v>
      </c>
      <c r="V7" s="430"/>
      <c r="W7" s="47" t="s">
        <v>45</v>
      </c>
      <c r="X7" s="48" t="s">
        <v>26</v>
      </c>
      <c r="Y7" s="44">
        <v>1.8</v>
      </c>
      <c r="Z7" s="20"/>
      <c r="AA7" s="49" t="s">
        <v>27</v>
      </c>
      <c r="AB7" s="21">
        <v>2</v>
      </c>
      <c r="AC7" s="50">
        <f>AB7*7</f>
        <v>14</v>
      </c>
      <c r="AD7" s="21">
        <f>AB7*5</f>
        <v>10</v>
      </c>
      <c r="AE7" s="21" t="s">
        <v>28</v>
      </c>
      <c r="AF7" s="51">
        <f>AC7*4+AD7*9</f>
        <v>146</v>
      </c>
      <c r="AG7" s="110"/>
    </row>
    <row r="8" spans="2:33" ht="27.95" customHeight="1">
      <c r="B8" s="42" t="s">
        <v>53</v>
      </c>
      <c r="C8" s="428"/>
      <c r="D8" s="2"/>
      <c r="E8" s="3"/>
      <c r="F8" s="2"/>
      <c r="G8" s="2"/>
      <c r="H8" s="52"/>
      <c r="I8" s="2"/>
      <c r="J8" s="2" t="s">
        <v>256</v>
      </c>
      <c r="K8" s="52"/>
      <c r="L8" s="2">
        <v>35</v>
      </c>
      <c r="M8" s="2" t="s">
        <v>259</v>
      </c>
      <c r="N8" s="103"/>
      <c r="O8" s="2">
        <v>10</v>
      </c>
      <c r="P8" s="2"/>
      <c r="Q8" s="52"/>
      <c r="R8" s="2"/>
      <c r="S8" s="3" t="s">
        <v>318</v>
      </c>
      <c r="T8" s="103"/>
      <c r="U8" s="2">
        <v>1</v>
      </c>
      <c r="V8" s="430"/>
      <c r="W8" s="107">
        <v>21</v>
      </c>
      <c r="X8" s="48" t="s">
        <v>29</v>
      </c>
      <c r="Y8" s="44">
        <v>2</v>
      </c>
      <c r="Z8" s="19"/>
      <c r="AA8" s="20" t="s">
        <v>30</v>
      </c>
      <c r="AB8" s="21">
        <v>1.5</v>
      </c>
      <c r="AC8" s="21">
        <f>AB8*1</f>
        <v>1.5</v>
      </c>
      <c r="AD8" s="21" t="s">
        <v>28</v>
      </c>
      <c r="AE8" s="21">
        <f>AB8*5</f>
        <v>7.5</v>
      </c>
      <c r="AF8" s="21">
        <f>AC8*4+AE8*4</f>
        <v>36</v>
      </c>
      <c r="AG8" s="112"/>
    </row>
    <row r="9" spans="2:33" ht="27.95" customHeight="1">
      <c r="B9" s="432" t="s">
        <v>36</v>
      </c>
      <c r="C9" s="428"/>
      <c r="D9" s="3"/>
      <c r="E9" s="3"/>
      <c r="F9" s="3"/>
      <c r="G9" s="2"/>
      <c r="H9" s="52"/>
      <c r="I9" s="2"/>
      <c r="J9" s="2" t="s">
        <v>257</v>
      </c>
      <c r="K9" s="52"/>
      <c r="L9" s="2">
        <v>4</v>
      </c>
      <c r="M9" s="2"/>
      <c r="N9" s="103"/>
      <c r="O9" s="2"/>
      <c r="P9" s="2"/>
      <c r="Q9" s="52"/>
      <c r="R9" s="2"/>
      <c r="S9" s="3"/>
      <c r="T9" s="103"/>
      <c r="U9" s="2"/>
      <c r="V9" s="430"/>
      <c r="W9" s="47" t="s">
        <v>46</v>
      </c>
      <c r="X9" s="48" t="s">
        <v>32</v>
      </c>
      <c r="Y9" s="44">
        <v>0</v>
      </c>
      <c r="Z9" s="20"/>
      <c r="AA9" s="20" t="s">
        <v>33</v>
      </c>
      <c r="AB9" s="21">
        <v>2.5</v>
      </c>
      <c r="AC9" s="21"/>
      <c r="AD9" s="21">
        <f>AB9*5</f>
        <v>12.5</v>
      </c>
      <c r="AE9" s="21" t="s">
        <v>28</v>
      </c>
      <c r="AF9" s="21">
        <f>AD9*9</f>
        <v>112.5</v>
      </c>
      <c r="AG9" s="110"/>
    </row>
    <row r="10" spans="2:33" ht="27.95" customHeight="1">
      <c r="B10" s="432"/>
      <c r="C10" s="428"/>
      <c r="D10" s="3"/>
      <c r="E10" s="3"/>
      <c r="F10" s="3"/>
      <c r="G10" s="2"/>
      <c r="H10" s="52"/>
      <c r="I10" s="2"/>
      <c r="J10" s="2" t="s">
        <v>245</v>
      </c>
      <c r="K10" s="52"/>
      <c r="L10" s="2">
        <v>3</v>
      </c>
      <c r="M10" s="2"/>
      <c r="N10" s="2"/>
      <c r="O10" s="2"/>
      <c r="P10" s="2"/>
      <c r="Q10" s="52"/>
      <c r="R10" s="2"/>
      <c r="S10" s="3"/>
      <c r="T10" s="103"/>
      <c r="U10" s="2"/>
      <c r="V10" s="430"/>
      <c r="W10" s="107">
        <v>27.8</v>
      </c>
      <c r="X10" s="97" t="s">
        <v>41</v>
      </c>
      <c r="Y10" s="53">
        <v>0</v>
      </c>
      <c r="Z10" s="19"/>
      <c r="AA10" s="20" t="s">
        <v>34</v>
      </c>
      <c r="AE10" s="20">
        <f>AB10*15</f>
        <v>0</v>
      </c>
      <c r="AG10" s="112"/>
    </row>
    <row r="11" spans="2:33" ht="27.95" customHeight="1">
      <c r="B11" s="54" t="s">
        <v>35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3"/>
      <c r="T11" s="103"/>
      <c r="U11" s="2"/>
      <c r="V11" s="430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0"/>
    </row>
    <row r="12" spans="2:33" ht="27.95" customHeight="1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431"/>
      <c r="W12" s="108">
        <f>W6*4+W10*4+W8*9</f>
        <v>714.2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5"/>
    </row>
    <row r="13" spans="2:33" s="41" customFormat="1" ht="27.95" customHeight="1">
      <c r="B13" s="36">
        <v>4</v>
      </c>
      <c r="C13" s="428"/>
      <c r="D13" s="37" t="str">
        <f>'110.4月菜單'!F21</f>
        <v>麥片飯</v>
      </c>
      <c r="E13" s="37" t="s">
        <v>15</v>
      </c>
      <c r="F13" s="37"/>
      <c r="G13" s="37" t="str">
        <f>'110.4月菜單'!F22</f>
        <v>蕃茄打拋豬</v>
      </c>
      <c r="H13" s="37" t="s">
        <v>17</v>
      </c>
      <c r="I13" s="37"/>
      <c r="J13" s="37" t="str">
        <f>'110.4月菜單'!F23</f>
        <v>雙炸魚丁(炸)(海)(豆)</v>
      </c>
      <c r="K13" s="37" t="s">
        <v>150</v>
      </c>
      <c r="L13" s="37"/>
      <c r="M13" s="37" t="str">
        <f>'110.4月菜單'!F24</f>
        <v>珍菇花椰菜</v>
      </c>
      <c r="N13" s="37" t="s">
        <v>17</v>
      </c>
      <c r="O13" s="37"/>
      <c r="P13" s="37" t="str">
        <f>'110.4月菜單'!F25</f>
        <v>淺色蔬菜</v>
      </c>
      <c r="Q13" s="37" t="s">
        <v>18</v>
      </c>
      <c r="R13" s="37"/>
      <c r="S13" s="37" t="str">
        <f>'110.4月菜單'!F26</f>
        <v>茶壺湯</v>
      </c>
      <c r="T13" s="37" t="s">
        <v>17</v>
      </c>
      <c r="U13" s="37"/>
      <c r="V13" s="429"/>
      <c r="W13" s="38" t="s">
        <v>43</v>
      </c>
      <c r="X13" s="39" t="s">
        <v>19</v>
      </c>
      <c r="Y13" s="40">
        <v>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0"/>
    </row>
    <row r="14" spans="2:33" ht="27.95" customHeight="1">
      <c r="B14" s="42" t="s">
        <v>8</v>
      </c>
      <c r="C14" s="428"/>
      <c r="D14" s="2" t="s">
        <v>63</v>
      </c>
      <c r="E14" s="2"/>
      <c r="F14" s="2">
        <v>60</v>
      </c>
      <c r="G14" s="69" t="s">
        <v>260</v>
      </c>
      <c r="H14" s="204"/>
      <c r="I14" s="146">
        <v>35</v>
      </c>
      <c r="J14" s="2" t="s">
        <v>264</v>
      </c>
      <c r="K14" s="3" t="s">
        <v>265</v>
      </c>
      <c r="L14" s="2">
        <v>30</v>
      </c>
      <c r="M14" s="3" t="s">
        <v>142</v>
      </c>
      <c r="N14" s="2"/>
      <c r="O14" s="2">
        <v>4</v>
      </c>
      <c r="P14" s="2" t="s">
        <v>64</v>
      </c>
      <c r="Q14" s="2"/>
      <c r="R14" s="2">
        <v>100</v>
      </c>
      <c r="S14" s="3" t="s">
        <v>118</v>
      </c>
      <c r="T14" s="2"/>
      <c r="U14" s="2">
        <v>30</v>
      </c>
      <c r="V14" s="430"/>
      <c r="W14" s="112">
        <v>99</v>
      </c>
      <c r="X14" s="43" t="s">
        <v>24</v>
      </c>
      <c r="Y14" s="44">
        <v>2.2999999999999998</v>
      </c>
      <c r="Z14" s="19"/>
      <c r="AA14" s="45" t="s">
        <v>25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2"/>
    </row>
    <row r="15" spans="2:33" ht="27.95" customHeight="1">
      <c r="B15" s="42">
        <v>13</v>
      </c>
      <c r="C15" s="428"/>
      <c r="D15" s="2" t="s">
        <v>86</v>
      </c>
      <c r="E15" s="2"/>
      <c r="F15" s="2">
        <v>40</v>
      </c>
      <c r="G15" s="69" t="s">
        <v>261</v>
      </c>
      <c r="H15" s="150"/>
      <c r="I15" s="146">
        <v>35</v>
      </c>
      <c r="J15" s="2" t="s">
        <v>236</v>
      </c>
      <c r="K15" s="103" t="s">
        <v>128</v>
      </c>
      <c r="L15" s="2">
        <v>40</v>
      </c>
      <c r="M15" s="2" t="s">
        <v>247</v>
      </c>
      <c r="N15" s="2"/>
      <c r="O15" s="2">
        <v>70</v>
      </c>
      <c r="P15" s="2"/>
      <c r="Q15" s="2"/>
      <c r="R15" s="2"/>
      <c r="S15" s="3" t="s">
        <v>100</v>
      </c>
      <c r="T15" s="2"/>
      <c r="U15" s="2">
        <v>10</v>
      </c>
      <c r="V15" s="430"/>
      <c r="W15" s="47" t="s">
        <v>45</v>
      </c>
      <c r="X15" s="48" t="s">
        <v>166</v>
      </c>
      <c r="Y15" s="44">
        <v>1.8</v>
      </c>
      <c r="Z15" s="20"/>
      <c r="AA15" s="49" t="s">
        <v>27</v>
      </c>
      <c r="AB15" s="21">
        <v>2</v>
      </c>
      <c r="AC15" s="50">
        <f>AB15*7</f>
        <v>14</v>
      </c>
      <c r="AD15" s="21">
        <f>AB15*5</f>
        <v>10</v>
      </c>
      <c r="AE15" s="21" t="s">
        <v>28</v>
      </c>
      <c r="AF15" s="51">
        <f>AC15*4+AD15*9</f>
        <v>146</v>
      </c>
      <c r="AG15" s="110"/>
    </row>
    <row r="16" spans="2:33" ht="27.95" customHeight="1">
      <c r="B16" s="42" t="s">
        <v>10</v>
      </c>
      <c r="C16" s="428"/>
      <c r="D16" s="52"/>
      <c r="E16" s="52"/>
      <c r="F16" s="2"/>
      <c r="G16" s="69" t="s">
        <v>137</v>
      </c>
      <c r="H16" s="205"/>
      <c r="I16" s="146">
        <v>15</v>
      </c>
      <c r="J16" s="3"/>
      <c r="K16" s="103"/>
      <c r="L16" s="2"/>
      <c r="M16" s="2" t="s">
        <v>262</v>
      </c>
      <c r="N16" s="2"/>
      <c r="O16" s="2">
        <v>1</v>
      </c>
      <c r="P16" s="2"/>
      <c r="Q16" s="2"/>
      <c r="R16" s="2"/>
      <c r="S16" s="3"/>
      <c r="T16" s="103"/>
      <c r="U16" s="2"/>
      <c r="V16" s="430"/>
      <c r="W16" s="107">
        <v>24</v>
      </c>
      <c r="X16" s="48" t="s">
        <v>29</v>
      </c>
      <c r="Y16" s="44">
        <v>2.5</v>
      </c>
      <c r="Z16" s="19"/>
      <c r="AA16" s="20" t="s">
        <v>30</v>
      </c>
      <c r="AB16" s="21">
        <v>1.7</v>
      </c>
      <c r="AC16" s="21">
        <f>AB16*1</f>
        <v>1.7</v>
      </c>
      <c r="AD16" s="21" t="s">
        <v>28</v>
      </c>
      <c r="AE16" s="21">
        <f>AB16*5</f>
        <v>8.5</v>
      </c>
      <c r="AF16" s="21">
        <f>AC16*4+AE16*4</f>
        <v>40.799999999999997</v>
      </c>
      <c r="AG16" s="112"/>
    </row>
    <row r="17" spans="2:41" ht="27.95" customHeight="1">
      <c r="B17" s="432" t="s">
        <v>37</v>
      </c>
      <c r="C17" s="428"/>
      <c r="D17" s="52"/>
      <c r="E17" s="52"/>
      <c r="F17" s="2"/>
      <c r="G17" s="3"/>
      <c r="H17" s="3"/>
      <c r="I17" s="3"/>
      <c r="J17" s="3"/>
      <c r="K17" s="2"/>
      <c r="L17" s="2"/>
      <c r="M17" s="2"/>
      <c r="N17" s="2"/>
      <c r="O17" s="2"/>
      <c r="P17" s="2"/>
      <c r="Q17" s="2"/>
      <c r="R17" s="2"/>
      <c r="S17" s="2"/>
      <c r="T17" s="52"/>
      <c r="U17" s="2"/>
      <c r="V17" s="430"/>
      <c r="W17" s="47" t="s">
        <v>46</v>
      </c>
      <c r="X17" s="48" t="s">
        <v>32</v>
      </c>
      <c r="Y17" s="44">
        <v>0</v>
      </c>
      <c r="Z17" s="20"/>
      <c r="AA17" s="20" t="s">
        <v>33</v>
      </c>
      <c r="AB17" s="21">
        <v>2.5</v>
      </c>
      <c r="AC17" s="21"/>
      <c r="AD17" s="21">
        <f>AB17*5</f>
        <v>12.5</v>
      </c>
      <c r="AE17" s="21" t="s">
        <v>28</v>
      </c>
      <c r="AF17" s="21">
        <f>AD17*9</f>
        <v>112.5</v>
      </c>
      <c r="AG17" s="110"/>
    </row>
    <row r="18" spans="2:41" ht="27.95" customHeight="1">
      <c r="B18" s="432"/>
      <c r="C18" s="428"/>
      <c r="D18" s="52"/>
      <c r="E18" s="52"/>
      <c r="F18" s="2"/>
      <c r="G18" s="2"/>
      <c r="H18" s="52"/>
      <c r="I18" s="2"/>
      <c r="J18" s="2"/>
      <c r="K18" s="103"/>
      <c r="L18" s="2"/>
      <c r="M18" s="2"/>
      <c r="N18" s="52"/>
      <c r="O18" s="2"/>
      <c r="P18" s="2"/>
      <c r="Q18" s="52"/>
      <c r="R18" s="2"/>
      <c r="S18" s="3"/>
      <c r="T18" s="2"/>
      <c r="U18" s="2"/>
      <c r="V18" s="430"/>
      <c r="W18" s="107">
        <v>27.9</v>
      </c>
      <c r="X18" s="97" t="s">
        <v>41</v>
      </c>
      <c r="Y18" s="53">
        <v>0</v>
      </c>
      <c r="Z18" s="19"/>
      <c r="AA18" s="20" t="s">
        <v>34</v>
      </c>
      <c r="AB18" s="21">
        <v>1</v>
      </c>
      <c r="AE18" s="20">
        <f>AB18*15</f>
        <v>15</v>
      </c>
      <c r="AG18" s="112"/>
    </row>
    <row r="19" spans="2:41" ht="27.95" customHeight="1">
      <c r="B19" s="54" t="s">
        <v>35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6"/>
      <c r="U19" s="96"/>
      <c r="V19" s="430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0"/>
    </row>
    <row r="20" spans="2:41" ht="27.95" customHeight="1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31"/>
      <c r="W20" s="108">
        <f>W14*4+W18*4+W16*9</f>
        <v>723.6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5"/>
    </row>
    <row r="21" spans="2:41" s="41" customFormat="1" ht="27.95" customHeight="1">
      <c r="B21" s="64">
        <v>4</v>
      </c>
      <c r="C21" s="428"/>
      <c r="D21" s="37" t="str">
        <f>'110.4月菜單'!J21</f>
        <v>香Q米飯</v>
      </c>
      <c r="E21" s="37" t="s">
        <v>15</v>
      </c>
      <c r="F21" s="37"/>
      <c r="G21" s="37" t="str">
        <f>'110.4月菜單'!J22</f>
        <v>三杯雞</v>
      </c>
      <c r="H21" s="37" t="s">
        <v>48</v>
      </c>
      <c r="I21" s="37"/>
      <c r="J21" s="37" t="str">
        <f>'110.4月菜單'!J23</f>
        <v>清蒸肉丸子</v>
      </c>
      <c r="K21" s="37" t="s">
        <v>15</v>
      </c>
      <c r="L21" s="37"/>
      <c r="M21" s="37" t="str">
        <f>'110.4月菜單'!J24</f>
        <v>什錦鴿蛋</v>
      </c>
      <c r="N21" s="37" t="s">
        <v>58</v>
      </c>
      <c r="O21" s="37"/>
      <c r="P21" s="37" t="str">
        <f>'110.4月菜單'!J25</f>
        <v>深色蔬菜</v>
      </c>
      <c r="Q21" s="37" t="s">
        <v>18</v>
      </c>
      <c r="R21" s="37"/>
      <c r="S21" s="37" t="str">
        <f>'110.4月菜單'!J26</f>
        <v>筍片大骨湯</v>
      </c>
      <c r="T21" s="37" t="s">
        <v>17</v>
      </c>
      <c r="U21" s="37"/>
      <c r="V21" s="429"/>
      <c r="W21" s="38" t="s">
        <v>43</v>
      </c>
      <c r="X21" s="39" t="s">
        <v>19</v>
      </c>
      <c r="Y21" s="40">
        <v>5.0999999999999996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0"/>
    </row>
    <row r="22" spans="2:41" s="69" customFormat="1" ht="27.75" customHeight="1">
      <c r="B22" s="65" t="s">
        <v>8</v>
      </c>
      <c r="C22" s="428"/>
      <c r="D22" s="2" t="s">
        <v>75</v>
      </c>
      <c r="E22" s="3"/>
      <c r="F22" s="2">
        <v>100</v>
      </c>
      <c r="G22" s="3" t="s">
        <v>100</v>
      </c>
      <c r="H22" s="138"/>
      <c r="I22" s="136">
        <v>60</v>
      </c>
      <c r="J22" s="2" t="s">
        <v>115</v>
      </c>
      <c r="K22" s="2"/>
      <c r="L22" s="2">
        <v>30</v>
      </c>
      <c r="M22" s="206" t="s">
        <v>348</v>
      </c>
      <c r="N22" s="207"/>
      <c r="O22" s="211">
        <v>10</v>
      </c>
      <c r="P22" s="2" t="s">
        <v>64</v>
      </c>
      <c r="Q22" s="2"/>
      <c r="R22" s="2">
        <v>100</v>
      </c>
      <c r="S22" s="3" t="s">
        <v>114</v>
      </c>
      <c r="T22" s="2"/>
      <c r="U22" s="2">
        <v>40</v>
      </c>
      <c r="V22" s="430"/>
      <c r="W22" s="112">
        <v>100.5</v>
      </c>
      <c r="X22" s="43" t="s">
        <v>24</v>
      </c>
      <c r="Y22" s="44">
        <v>2.2000000000000002</v>
      </c>
      <c r="Z22" s="66"/>
      <c r="AA22" s="67" t="s">
        <v>25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2"/>
    </row>
    <row r="23" spans="2:41" s="69" customFormat="1" ht="27.95" customHeight="1">
      <c r="B23" s="65">
        <v>14</v>
      </c>
      <c r="C23" s="428"/>
      <c r="D23" s="2"/>
      <c r="E23" s="3"/>
      <c r="F23" s="2"/>
      <c r="G23" s="2" t="s">
        <v>146</v>
      </c>
      <c r="H23" s="3"/>
      <c r="I23" s="2">
        <v>1</v>
      </c>
      <c r="J23" s="2"/>
      <c r="K23" s="2"/>
      <c r="L23" s="2"/>
      <c r="M23" s="206" t="s">
        <v>349</v>
      </c>
      <c r="N23" s="207"/>
      <c r="O23" s="211">
        <v>40</v>
      </c>
      <c r="P23" s="2"/>
      <c r="Q23" s="2"/>
      <c r="R23" s="2"/>
      <c r="S23" s="3" t="s">
        <v>119</v>
      </c>
      <c r="T23" s="2"/>
      <c r="U23" s="2">
        <v>10</v>
      </c>
      <c r="V23" s="430"/>
      <c r="W23" s="47" t="s">
        <v>45</v>
      </c>
      <c r="X23" s="48" t="s">
        <v>26</v>
      </c>
      <c r="Y23" s="44">
        <v>1.8</v>
      </c>
      <c r="Z23" s="70"/>
      <c r="AA23" s="71" t="s">
        <v>27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28</v>
      </c>
      <c r="AF23" s="73">
        <f>AC23*4+AD23*9</f>
        <v>153.30000000000001</v>
      </c>
      <c r="AG23" s="110"/>
    </row>
    <row r="24" spans="2:41" s="69" customFormat="1" ht="27.95" customHeight="1">
      <c r="B24" s="65" t="s">
        <v>10</v>
      </c>
      <c r="C24" s="428"/>
      <c r="D24" s="3"/>
      <c r="E24" s="3"/>
      <c r="F24" s="3"/>
      <c r="G24" s="2" t="s">
        <v>132</v>
      </c>
      <c r="H24" s="3"/>
      <c r="I24" s="2">
        <v>1</v>
      </c>
      <c r="J24" s="2"/>
      <c r="K24" s="103"/>
      <c r="L24" s="2"/>
      <c r="M24" s="208" t="s">
        <v>350</v>
      </c>
      <c r="N24" s="209"/>
      <c r="O24" s="212">
        <v>2</v>
      </c>
      <c r="P24" s="2"/>
      <c r="Q24" s="52"/>
      <c r="R24" s="2"/>
      <c r="S24" s="136"/>
      <c r="T24" s="136"/>
      <c r="U24" s="136"/>
      <c r="V24" s="430"/>
      <c r="W24" s="107">
        <v>21</v>
      </c>
      <c r="X24" s="48" t="s">
        <v>29</v>
      </c>
      <c r="Y24" s="44">
        <v>2</v>
      </c>
      <c r="Z24" s="66"/>
      <c r="AA24" s="74" t="s">
        <v>30</v>
      </c>
      <c r="AB24" s="68">
        <v>1.6</v>
      </c>
      <c r="AC24" s="68">
        <f>AB24*1</f>
        <v>1.6</v>
      </c>
      <c r="AD24" s="68" t="s">
        <v>28</v>
      </c>
      <c r="AE24" s="68">
        <f>AB24*5</f>
        <v>8</v>
      </c>
      <c r="AF24" s="68">
        <f>AC24*4+AE24*4</f>
        <v>38.4</v>
      </c>
      <c r="AG24" s="112"/>
    </row>
    <row r="25" spans="2:41" s="69" customFormat="1" ht="27.95" customHeight="1">
      <c r="B25" s="445" t="s">
        <v>38</v>
      </c>
      <c r="C25" s="428"/>
      <c r="D25" s="3"/>
      <c r="E25" s="3"/>
      <c r="F25" s="3"/>
      <c r="G25" s="2"/>
      <c r="H25" s="52"/>
      <c r="I25" s="2"/>
      <c r="J25" s="2"/>
      <c r="K25" s="2"/>
      <c r="L25" s="2"/>
      <c r="M25" s="207" t="s">
        <v>351</v>
      </c>
      <c r="N25" s="210"/>
      <c r="O25" s="213">
        <v>2</v>
      </c>
      <c r="P25" s="2"/>
      <c r="Q25" s="52"/>
      <c r="R25" s="2"/>
      <c r="S25" s="3"/>
      <c r="T25" s="103"/>
      <c r="U25" s="2"/>
      <c r="V25" s="430"/>
      <c r="W25" s="47" t="s">
        <v>46</v>
      </c>
      <c r="X25" s="48" t="s">
        <v>32</v>
      </c>
      <c r="Y25" s="44">
        <v>0</v>
      </c>
      <c r="Z25" s="70"/>
      <c r="AA25" s="74" t="s">
        <v>33</v>
      </c>
      <c r="AB25" s="68">
        <v>2.5</v>
      </c>
      <c r="AC25" s="68"/>
      <c r="AD25" s="68">
        <f>AB25*5</f>
        <v>12.5</v>
      </c>
      <c r="AE25" s="68" t="s">
        <v>28</v>
      </c>
      <c r="AF25" s="68">
        <f>AD25*9</f>
        <v>112.5</v>
      </c>
      <c r="AG25" s="110"/>
    </row>
    <row r="26" spans="2:41" s="69" customFormat="1" ht="27.95" customHeight="1">
      <c r="B26" s="445"/>
      <c r="C26" s="428"/>
      <c r="D26" s="105"/>
      <c r="E26" s="52"/>
      <c r="F26" s="2"/>
      <c r="G26" s="75"/>
      <c r="H26" s="52"/>
      <c r="I26" s="2"/>
      <c r="J26" s="2"/>
      <c r="K26" s="52"/>
      <c r="L26" s="2"/>
      <c r="M26" s="207" t="s">
        <v>267</v>
      </c>
      <c r="N26" s="210"/>
      <c r="O26" s="213">
        <v>10</v>
      </c>
      <c r="P26" s="2"/>
      <c r="Q26" s="52"/>
      <c r="R26" s="2"/>
      <c r="S26" s="2"/>
      <c r="T26" s="52"/>
      <c r="U26" s="2"/>
      <c r="V26" s="430"/>
      <c r="W26" s="107">
        <v>27.4</v>
      </c>
      <c r="X26" s="97" t="s">
        <v>41</v>
      </c>
      <c r="Y26" s="53">
        <v>0</v>
      </c>
      <c r="Z26" s="66"/>
      <c r="AA26" s="74" t="s">
        <v>34</v>
      </c>
      <c r="AB26" s="68"/>
      <c r="AC26" s="74"/>
      <c r="AD26" s="74"/>
      <c r="AE26" s="74">
        <f>AB26*15</f>
        <v>0</v>
      </c>
      <c r="AF26" s="74"/>
      <c r="AG26" s="112"/>
      <c r="AK26" s="70"/>
      <c r="AL26" s="70"/>
      <c r="AM26" s="70"/>
      <c r="AN26" s="70"/>
      <c r="AO26" s="70"/>
    </row>
    <row r="27" spans="2:41" s="69" customFormat="1" ht="27.95" customHeight="1">
      <c r="B27" s="76" t="s">
        <v>35</v>
      </c>
      <c r="C27" s="77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430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0"/>
      <c r="AK27" s="70"/>
      <c r="AL27" s="70"/>
      <c r="AM27" s="70"/>
      <c r="AN27" s="70"/>
      <c r="AO27" s="70"/>
    </row>
    <row r="28" spans="2:41" s="69" customFormat="1" ht="27.95" customHeight="1" thickBot="1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431"/>
      <c r="W28" s="108">
        <f>W22*4+W26*4+W24*9</f>
        <v>700.6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5"/>
      <c r="AK28" s="70"/>
      <c r="AL28" s="178"/>
      <c r="AM28" s="178"/>
      <c r="AN28" s="178"/>
      <c r="AO28" s="70"/>
    </row>
    <row r="29" spans="2:41" s="41" customFormat="1" ht="27.95" customHeight="1">
      <c r="B29" s="36">
        <v>4</v>
      </c>
      <c r="C29" s="428"/>
      <c r="D29" s="37" t="str">
        <f>'110.4月菜單'!N21</f>
        <v>地瓜飯</v>
      </c>
      <c r="E29" s="37" t="s">
        <v>87</v>
      </c>
      <c r="F29" s="37"/>
      <c r="G29" s="37" t="str">
        <f>'110.4月菜單'!N22</f>
        <v>紅燒排骨</v>
      </c>
      <c r="H29" s="116" t="s">
        <v>17</v>
      </c>
      <c r="I29" s="37"/>
      <c r="J29" s="37" t="str">
        <f>'110.4月菜單'!N23</f>
        <v>壽喜燒</v>
      </c>
      <c r="K29" s="116" t="s">
        <v>71</v>
      </c>
      <c r="L29" s="37"/>
      <c r="M29" s="37" t="str">
        <f>'110.4月菜單'!N24</f>
        <v>雞堡肉(加)</v>
      </c>
      <c r="N29" s="37" t="s">
        <v>378</v>
      </c>
      <c r="O29" s="37"/>
      <c r="P29" s="37" t="str">
        <f>'110.4月菜單'!N25</f>
        <v>有機淺色蔬菜</v>
      </c>
      <c r="Q29" s="37" t="s">
        <v>91</v>
      </c>
      <c r="R29" s="37"/>
      <c r="S29" s="37" t="str">
        <f>'110.4月菜單'!N26</f>
        <v>金茸三絲湯</v>
      </c>
      <c r="T29" s="37" t="s">
        <v>89</v>
      </c>
      <c r="U29" s="37"/>
      <c r="V29" s="429"/>
      <c r="W29" s="38" t="s">
        <v>161</v>
      </c>
      <c r="X29" s="39" t="s">
        <v>162</v>
      </c>
      <c r="Y29" s="40">
        <v>5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0"/>
      <c r="AK29" s="111"/>
      <c r="AL29" s="178"/>
      <c r="AM29" s="178"/>
      <c r="AN29" s="178"/>
      <c r="AO29" s="111"/>
    </row>
    <row r="30" spans="2:41" ht="27.95" customHeight="1">
      <c r="B30" s="42" t="s">
        <v>8</v>
      </c>
      <c r="C30" s="428"/>
      <c r="D30" s="2" t="s">
        <v>60</v>
      </c>
      <c r="E30" s="2"/>
      <c r="F30" s="2">
        <v>90</v>
      </c>
      <c r="G30" s="2" t="s">
        <v>76</v>
      </c>
      <c r="H30" s="2"/>
      <c r="I30" s="2">
        <v>30</v>
      </c>
      <c r="J30" s="2" t="s">
        <v>268</v>
      </c>
      <c r="K30" s="2"/>
      <c r="L30" s="2">
        <v>20</v>
      </c>
      <c r="M30" s="2" t="s">
        <v>314</v>
      </c>
      <c r="N30" s="2" t="s">
        <v>315</v>
      </c>
      <c r="O30" s="2">
        <v>30</v>
      </c>
      <c r="P30" s="2" t="s">
        <v>163</v>
      </c>
      <c r="Q30" s="2"/>
      <c r="R30" s="2">
        <v>100</v>
      </c>
      <c r="S30" s="3" t="s">
        <v>110</v>
      </c>
      <c r="T30" s="2"/>
      <c r="U30" s="2">
        <v>10</v>
      </c>
      <c r="V30" s="430"/>
      <c r="W30" s="112">
        <v>99</v>
      </c>
      <c r="X30" s="43" t="s">
        <v>164</v>
      </c>
      <c r="Y30" s="44">
        <v>2.2999999999999998</v>
      </c>
      <c r="Z30" s="19"/>
      <c r="AA30" s="45" t="s">
        <v>25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2"/>
      <c r="AK30" s="20"/>
      <c r="AL30" s="178"/>
      <c r="AM30" s="178"/>
      <c r="AN30" s="178"/>
      <c r="AO30" s="20"/>
    </row>
    <row r="31" spans="2:41" ht="27.95" customHeight="1">
      <c r="B31" s="42">
        <v>15</v>
      </c>
      <c r="C31" s="428"/>
      <c r="D31" s="2" t="s">
        <v>138</v>
      </c>
      <c r="E31" s="2"/>
      <c r="F31" s="2">
        <v>50</v>
      </c>
      <c r="G31" s="2" t="s">
        <v>373</v>
      </c>
      <c r="H31" s="2"/>
      <c r="I31" s="2">
        <v>20</v>
      </c>
      <c r="J31" s="2" t="s">
        <v>269</v>
      </c>
      <c r="K31" s="105"/>
      <c r="L31" s="2">
        <v>20</v>
      </c>
      <c r="M31" s="3"/>
      <c r="N31" s="3"/>
      <c r="O31" s="3"/>
      <c r="P31" s="2"/>
      <c r="Q31" s="2"/>
      <c r="R31" s="2"/>
      <c r="S31" s="3" t="s">
        <v>131</v>
      </c>
      <c r="T31" s="2"/>
      <c r="U31" s="2">
        <v>10</v>
      </c>
      <c r="V31" s="430"/>
      <c r="W31" s="47" t="s">
        <v>165</v>
      </c>
      <c r="X31" s="48" t="s">
        <v>166</v>
      </c>
      <c r="Y31" s="44">
        <v>1.8</v>
      </c>
      <c r="Z31" s="20"/>
      <c r="AA31" s="49" t="s">
        <v>27</v>
      </c>
      <c r="AB31" s="21">
        <v>2</v>
      </c>
      <c r="AC31" s="50">
        <f>AB31*7</f>
        <v>14</v>
      </c>
      <c r="AD31" s="21">
        <f>AB31*5</f>
        <v>10</v>
      </c>
      <c r="AE31" s="21" t="s">
        <v>28</v>
      </c>
      <c r="AF31" s="51">
        <f>AC31*4+AD31*9</f>
        <v>146</v>
      </c>
      <c r="AG31" s="110"/>
      <c r="AK31" s="20"/>
      <c r="AL31" s="178"/>
      <c r="AM31" s="194"/>
      <c r="AN31" s="178"/>
      <c r="AO31" s="20"/>
    </row>
    <row r="32" spans="2:41" ht="27.95" customHeight="1">
      <c r="B32" s="42" t="s">
        <v>10</v>
      </c>
      <c r="C32" s="428"/>
      <c r="D32" s="52"/>
      <c r="E32" s="52"/>
      <c r="F32" s="2"/>
      <c r="G32" s="2"/>
      <c r="H32" s="2"/>
      <c r="I32" s="2"/>
      <c r="J32" s="3" t="s">
        <v>270</v>
      </c>
      <c r="K32" s="52"/>
      <c r="L32" s="3">
        <v>20</v>
      </c>
      <c r="M32" s="2"/>
      <c r="N32" s="52"/>
      <c r="O32" s="2"/>
      <c r="P32" s="2"/>
      <c r="Q32" s="52"/>
      <c r="R32" s="2"/>
      <c r="S32" s="2" t="s">
        <v>107</v>
      </c>
      <c r="T32" s="3"/>
      <c r="U32" s="2">
        <v>10</v>
      </c>
      <c r="V32" s="430"/>
      <c r="W32" s="107">
        <v>24</v>
      </c>
      <c r="X32" s="48" t="s">
        <v>167</v>
      </c>
      <c r="Y32" s="44">
        <v>2.5</v>
      </c>
      <c r="Z32" s="19"/>
      <c r="AA32" s="20" t="s">
        <v>30</v>
      </c>
      <c r="AB32" s="21">
        <v>1.8</v>
      </c>
      <c r="AC32" s="21">
        <f>AB32*1</f>
        <v>1.8</v>
      </c>
      <c r="AD32" s="21" t="s">
        <v>28</v>
      </c>
      <c r="AE32" s="21">
        <f>AB32*5</f>
        <v>9</v>
      </c>
      <c r="AF32" s="21">
        <f>AC32*4+AE32*4</f>
        <v>43.2</v>
      </c>
      <c r="AG32" s="112"/>
      <c r="AK32" s="20"/>
      <c r="AL32" s="178"/>
      <c r="AM32" s="194"/>
      <c r="AN32" s="178"/>
      <c r="AO32" s="20"/>
    </row>
    <row r="33" spans="2:41" ht="27.95" customHeight="1">
      <c r="B33" s="432" t="s">
        <v>39</v>
      </c>
      <c r="C33" s="428"/>
      <c r="D33" s="52"/>
      <c r="E33" s="52"/>
      <c r="F33" s="2"/>
      <c r="G33" s="2"/>
      <c r="H33" s="52"/>
      <c r="I33" s="2"/>
      <c r="J33" s="2"/>
      <c r="K33" s="105"/>
      <c r="L33" s="2"/>
      <c r="M33" s="2"/>
      <c r="N33" s="52"/>
      <c r="O33" s="2"/>
      <c r="P33" s="2"/>
      <c r="Q33" s="52"/>
      <c r="R33" s="2"/>
      <c r="S33" s="3" t="s">
        <v>98</v>
      </c>
      <c r="T33" s="3"/>
      <c r="U33" s="3">
        <v>3</v>
      </c>
      <c r="V33" s="430"/>
      <c r="W33" s="47" t="s">
        <v>168</v>
      </c>
      <c r="X33" s="48" t="s">
        <v>169</v>
      </c>
      <c r="Y33" s="44">
        <v>0</v>
      </c>
      <c r="Z33" s="20"/>
      <c r="AA33" s="20" t="s">
        <v>33</v>
      </c>
      <c r="AB33" s="21">
        <v>2.5</v>
      </c>
      <c r="AC33" s="21"/>
      <c r="AD33" s="21">
        <f>AB33*5</f>
        <v>12.5</v>
      </c>
      <c r="AE33" s="21" t="s">
        <v>28</v>
      </c>
      <c r="AF33" s="21">
        <f>AD33*9</f>
        <v>112.5</v>
      </c>
      <c r="AG33" s="110"/>
      <c r="AK33" s="20"/>
      <c r="AL33" s="20"/>
      <c r="AM33" s="20"/>
      <c r="AN33" s="20"/>
      <c r="AO33" s="20"/>
    </row>
    <row r="34" spans="2:41" ht="27.95" customHeight="1">
      <c r="B34" s="432"/>
      <c r="C34" s="428"/>
      <c r="D34" s="52"/>
      <c r="E34" s="52"/>
      <c r="F34" s="2"/>
      <c r="G34" s="2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 t="s">
        <v>109</v>
      </c>
      <c r="T34" s="52"/>
      <c r="U34" s="3">
        <v>1</v>
      </c>
      <c r="V34" s="430"/>
      <c r="W34" s="107">
        <v>27.9</v>
      </c>
      <c r="X34" s="97" t="s">
        <v>170</v>
      </c>
      <c r="Y34" s="53">
        <v>0</v>
      </c>
      <c r="Z34" s="19"/>
      <c r="AA34" s="20" t="s">
        <v>34</v>
      </c>
      <c r="AB34" s="21">
        <v>1</v>
      </c>
      <c r="AE34" s="20">
        <f>AB34*15</f>
        <v>15</v>
      </c>
      <c r="AG34" s="112"/>
    </row>
    <row r="35" spans="2:41" ht="27.95" customHeight="1">
      <c r="B35" s="54" t="s">
        <v>35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430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0"/>
    </row>
    <row r="36" spans="2:41" ht="27.95" customHeight="1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431"/>
      <c r="W36" s="108">
        <f>W30*4+W34*4+W32*9</f>
        <v>723.6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5"/>
    </row>
    <row r="37" spans="2:41" s="41" customFormat="1" ht="27.95" customHeight="1">
      <c r="B37" s="36">
        <v>4</v>
      </c>
      <c r="C37" s="428"/>
      <c r="D37" s="37" t="str">
        <f>'110.4月菜單'!R21</f>
        <v>夏威夷炒飯</v>
      </c>
      <c r="E37" s="37" t="s">
        <v>48</v>
      </c>
      <c r="F37" s="37"/>
      <c r="G37" s="37" t="str">
        <f>'110.4月菜單'!R22</f>
        <v>香酥雞腿(炸)</v>
      </c>
      <c r="H37" s="37" t="s">
        <v>129</v>
      </c>
      <c r="I37" s="37"/>
      <c r="J37" s="37" t="str">
        <f>'110.4月菜單'!R23</f>
        <v>地瓜薯條</v>
      </c>
      <c r="K37" s="37" t="s">
        <v>352</v>
      </c>
      <c r="L37" s="37"/>
      <c r="M37" s="37" t="str">
        <f>'110.4月菜單'!R24</f>
        <v>涼拌小菜(豆)</v>
      </c>
      <c r="N37" s="37" t="s">
        <v>17</v>
      </c>
      <c r="O37" s="37"/>
      <c r="P37" s="37" t="str">
        <f>'110.4月菜單'!R25</f>
        <v>深色蔬菜</v>
      </c>
      <c r="Q37" s="37" t="s">
        <v>91</v>
      </c>
      <c r="R37" s="37"/>
      <c r="S37" s="37" t="str">
        <f>'110.4月菜單'!R26</f>
        <v>冬瓜湯</v>
      </c>
      <c r="T37" s="37" t="s">
        <v>89</v>
      </c>
      <c r="U37" s="37"/>
      <c r="V37" s="429"/>
      <c r="W37" s="38" t="s">
        <v>43</v>
      </c>
      <c r="X37" s="39" t="s">
        <v>19</v>
      </c>
      <c r="Y37" s="40">
        <v>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</row>
    <row r="38" spans="2:41" ht="27.95" customHeight="1">
      <c r="B38" s="42" t="s">
        <v>8</v>
      </c>
      <c r="C38" s="428"/>
      <c r="D38" s="2" t="s">
        <v>60</v>
      </c>
      <c r="E38" s="3"/>
      <c r="F38" s="2">
        <v>80</v>
      </c>
      <c r="G38" s="3" t="s">
        <v>100</v>
      </c>
      <c r="H38" s="138"/>
      <c r="I38" s="136">
        <v>60</v>
      </c>
      <c r="J38" s="2" t="s">
        <v>154</v>
      </c>
      <c r="K38" s="2"/>
      <c r="L38" s="2">
        <v>60</v>
      </c>
      <c r="M38" s="3" t="s">
        <v>353</v>
      </c>
      <c r="N38" s="2"/>
      <c r="O38" s="2">
        <v>15</v>
      </c>
      <c r="P38" s="2" t="s">
        <v>90</v>
      </c>
      <c r="Q38" s="3"/>
      <c r="R38" s="2">
        <v>100</v>
      </c>
      <c r="S38" s="3" t="s">
        <v>274</v>
      </c>
      <c r="T38" s="2"/>
      <c r="U38" s="2">
        <v>40</v>
      </c>
      <c r="V38" s="430"/>
      <c r="W38" s="112">
        <v>99</v>
      </c>
      <c r="X38" s="43" t="s">
        <v>24</v>
      </c>
      <c r="Y38" s="44">
        <v>2.2999999999999998</v>
      </c>
      <c r="Z38" s="19"/>
      <c r="AA38" s="45" t="s">
        <v>25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</row>
    <row r="39" spans="2:41" ht="27.95" customHeight="1">
      <c r="B39" s="42">
        <v>16</v>
      </c>
      <c r="C39" s="428"/>
      <c r="D39" s="2" t="s">
        <v>92</v>
      </c>
      <c r="E39" s="3"/>
      <c r="F39" s="2">
        <v>1</v>
      </c>
      <c r="G39" s="2"/>
      <c r="H39" s="3"/>
      <c r="I39" s="2"/>
      <c r="J39" s="2"/>
      <c r="K39" s="2"/>
      <c r="L39" s="2"/>
      <c r="M39" s="2" t="s">
        <v>354</v>
      </c>
      <c r="N39" s="2"/>
      <c r="O39" s="2">
        <v>15</v>
      </c>
      <c r="P39" s="2"/>
      <c r="Q39" s="3"/>
      <c r="R39" s="2"/>
      <c r="S39" s="3" t="s">
        <v>275</v>
      </c>
      <c r="T39" s="2"/>
      <c r="U39" s="2">
        <v>1</v>
      </c>
      <c r="V39" s="430"/>
      <c r="W39" s="47" t="s">
        <v>45</v>
      </c>
      <c r="X39" s="48" t="s">
        <v>26</v>
      </c>
      <c r="Y39" s="44">
        <v>1.8</v>
      </c>
      <c r="Z39" s="20"/>
      <c r="AA39" s="49" t="s">
        <v>27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28</v>
      </c>
      <c r="AF39" s="51">
        <f>AC39*4+AD39*9</f>
        <v>167.89999999999998</v>
      </c>
    </row>
    <row r="40" spans="2:41" ht="27.95" customHeight="1">
      <c r="B40" s="42" t="s">
        <v>10</v>
      </c>
      <c r="C40" s="428"/>
      <c r="D40" s="3" t="s">
        <v>115</v>
      </c>
      <c r="E40" s="3"/>
      <c r="F40" s="3">
        <v>10</v>
      </c>
      <c r="G40" s="2"/>
      <c r="H40" s="3"/>
      <c r="I40" s="2"/>
      <c r="J40" s="2"/>
      <c r="K40" s="103"/>
      <c r="L40" s="2"/>
      <c r="M40" s="69" t="s">
        <v>160</v>
      </c>
      <c r="N40" s="195" t="s">
        <v>97</v>
      </c>
      <c r="O40" s="146">
        <v>30</v>
      </c>
      <c r="P40" s="2"/>
      <c r="Q40" s="3"/>
      <c r="R40" s="2"/>
      <c r="S40" s="3"/>
      <c r="T40" s="103"/>
      <c r="U40" s="2"/>
      <c r="V40" s="430"/>
      <c r="W40" s="107">
        <v>24</v>
      </c>
      <c r="X40" s="48" t="s">
        <v>29</v>
      </c>
      <c r="Y40" s="44">
        <v>2.5</v>
      </c>
      <c r="Z40" s="19"/>
      <c r="AA40" s="20" t="s">
        <v>30</v>
      </c>
      <c r="AB40" s="21">
        <v>1.6</v>
      </c>
      <c r="AC40" s="21">
        <f>AB40*1</f>
        <v>1.6</v>
      </c>
      <c r="AD40" s="21" t="s">
        <v>28</v>
      </c>
      <c r="AE40" s="21">
        <f>AB40*5</f>
        <v>8</v>
      </c>
      <c r="AF40" s="21">
        <f>AC40*4+AE40*4</f>
        <v>38.4</v>
      </c>
    </row>
    <row r="41" spans="2:41" ht="27.95" customHeight="1">
      <c r="B41" s="432" t="s">
        <v>31</v>
      </c>
      <c r="C41" s="428"/>
      <c r="D41" s="3" t="s">
        <v>266</v>
      </c>
      <c r="E41" s="3"/>
      <c r="F41" s="3">
        <v>10</v>
      </c>
      <c r="G41" s="2"/>
      <c r="H41" s="3"/>
      <c r="I41" s="2"/>
      <c r="J41" s="3"/>
      <c r="K41" s="52"/>
      <c r="L41" s="3"/>
      <c r="M41" s="207"/>
      <c r="N41" s="210"/>
      <c r="O41" s="213"/>
      <c r="P41" s="2"/>
      <c r="Q41" s="3"/>
      <c r="R41" s="2"/>
      <c r="S41" s="2"/>
      <c r="T41" s="105"/>
      <c r="U41" s="2"/>
      <c r="V41" s="430"/>
      <c r="W41" s="47" t="s">
        <v>46</v>
      </c>
      <c r="X41" s="48" t="s">
        <v>32</v>
      </c>
      <c r="Y41" s="44">
        <v>0</v>
      </c>
      <c r="Z41" s="20"/>
      <c r="AA41" s="20" t="s">
        <v>33</v>
      </c>
      <c r="AB41" s="21">
        <v>2.5</v>
      </c>
      <c r="AC41" s="21"/>
      <c r="AD41" s="21">
        <f>AB41*5</f>
        <v>12.5</v>
      </c>
      <c r="AE41" s="21" t="s">
        <v>28</v>
      </c>
      <c r="AF41" s="21">
        <f>AD41*9</f>
        <v>112.5</v>
      </c>
    </row>
    <row r="42" spans="2:41" ht="27.95" customHeight="1">
      <c r="B42" s="432"/>
      <c r="C42" s="428"/>
      <c r="D42" s="52"/>
      <c r="E42" s="52"/>
      <c r="F42" s="2"/>
      <c r="G42" s="2"/>
      <c r="H42" s="52"/>
      <c r="I42" s="2"/>
      <c r="J42" s="2"/>
      <c r="K42" s="52"/>
      <c r="L42" s="2"/>
      <c r="M42" s="207"/>
      <c r="N42" s="210"/>
      <c r="O42" s="213"/>
      <c r="P42" s="2"/>
      <c r="Q42" s="52"/>
      <c r="R42" s="2"/>
      <c r="S42" s="3"/>
      <c r="T42" s="2"/>
      <c r="U42" s="2"/>
      <c r="V42" s="430"/>
      <c r="W42" s="107">
        <v>27.9</v>
      </c>
      <c r="X42" s="97" t="s">
        <v>41</v>
      </c>
      <c r="Y42" s="53">
        <v>0</v>
      </c>
      <c r="Z42" s="19"/>
      <c r="AA42" s="20" t="s">
        <v>34</v>
      </c>
      <c r="AE42" s="20">
        <f>AB42*15</f>
        <v>0</v>
      </c>
    </row>
    <row r="43" spans="2:41" ht="27.95" customHeight="1">
      <c r="B43" s="54" t="s">
        <v>35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103"/>
      <c r="U43" s="2"/>
      <c r="V43" s="430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0"/>
    </row>
    <row r="44" spans="2:41" ht="27.95" customHeight="1" thickBot="1">
      <c r="B44" s="82"/>
      <c r="C44" s="58"/>
      <c r="D44" s="83"/>
      <c r="E44" s="83"/>
      <c r="F44" s="84"/>
      <c r="G44" s="84"/>
      <c r="H44" s="83"/>
      <c r="I44" s="84"/>
      <c r="J44" s="84"/>
      <c r="K44" s="83"/>
      <c r="L44" s="84"/>
      <c r="M44" s="84"/>
      <c r="N44" s="83"/>
      <c r="O44" s="84"/>
      <c r="P44" s="84"/>
      <c r="Q44" s="83"/>
      <c r="R44" s="84"/>
      <c r="S44" s="84"/>
      <c r="T44" s="83"/>
      <c r="U44" s="84"/>
      <c r="V44" s="431"/>
      <c r="W44" s="108">
        <f>W38*4+W42*4+W40*9</f>
        <v>723.6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5"/>
    </row>
    <row r="45" spans="2:41" s="88" customFormat="1" ht="21.75" customHeight="1">
      <c r="B45" s="85"/>
      <c r="C45" s="20"/>
      <c r="D45" s="46"/>
      <c r="E45" s="86"/>
      <c r="F45" s="46"/>
      <c r="G45" s="46"/>
      <c r="H45" s="86"/>
      <c r="I45" s="46"/>
      <c r="J45" s="444"/>
      <c r="K45" s="444"/>
      <c r="L45" s="444"/>
      <c r="M45" s="444"/>
      <c r="N45" s="444"/>
      <c r="O45" s="444"/>
      <c r="P45" s="444"/>
      <c r="Q45" s="444"/>
      <c r="R45" s="444"/>
      <c r="S45" s="444"/>
      <c r="T45" s="444"/>
      <c r="U45" s="444"/>
      <c r="V45" s="444"/>
      <c r="W45" s="444"/>
      <c r="X45" s="444"/>
      <c r="Y45" s="444"/>
      <c r="Z45" s="87"/>
      <c r="AA45" s="74"/>
      <c r="AB45" s="68"/>
      <c r="AC45" s="74"/>
      <c r="AD45" s="74"/>
      <c r="AE45" s="74"/>
      <c r="AF45" s="74"/>
      <c r="AG45" s="74"/>
    </row>
    <row r="46" spans="2:41">
      <c r="B46" s="68"/>
      <c r="C46" s="88"/>
      <c r="D46" s="437"/>
      <c r="E46" s="437"/>
      <c r="F46" s="438"/>
      <c r="G46" s="438"/>
      <c r="H46" s="89"/>
      <c r="I46" s="20"/>
      <c r="J46" s="20"/>
      <c r="K46" s="89"/>
      <c r="L46" s="20"/>
      <c r="M46" s="20"/>
      <c r="N46" s="89"/>
      <c r="O46" s="20"/>
      <c r="P46" s="20"/>
      <c r="Q46" s="89"/>
      <c r="R46" s="20"/>
      <c r="T46" s="89"/>
      <c r="U46" s="20"/>
      <c r="V46" s="90"/>
      <c r="Y46" s="93"/>
    </row>
    <row r="47" spans="2:41" ht="27.75">
      <c r="L47" s="20"/>
      <c r="M47" s="214"/>
      <c r="N47" s="215"/>
      <c r="O47" s="214"/>
      <c r="P47" s="20"/>
      <c r="Y47" s="93"/>
    </row>
    <row r="48" spans="2:41" ht="27.75">
      <c r="L48" s="20"/>
      <c r="M48" s="214"/>
      <c r="N48" s="215"/>
      <c r="O48" s="214"/>
      <c r="P48" s="20"/>
      <c r="Y48" s="93"/>
    </row>
    <row r="49" spans="12:25" ht="27.75">
      <c r="L49" s="20"/>
      <c r="M49" s="216"/>
      <c r="N49" s="216"/>
      <c r="O49" s="217"/>
      <c r="P49" s="20"/>
      <c r="Y49" s="93"/>
    </row>
    <row r="50" spans="12:25" ht="27.75">
      <c r="L50" s="20"/>
      <c r="M50" s="215"/>
      <c r="N50" s="218"/>
      <c r="O50" s="215"/>
      <c r="P50" s="20"/>
      <c r="Y50" s="93"/>
    </row>
    <row r="51" spans="12:25" ht="27.75">
      <c r="L51" s="20"/>
      <c r="M51" s="215"/>
      <c r="N51" s="218"/>
      <c r="O51" s="215"/>
      <c r="P51" s="20"/>
      <c r="Y51" s="93"/>
    </row>
    <row r="52" spans="12:25">
      <c r="Y52" s="93"/>
    </row>
  </sheetData>
  <mergeCells count="20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G3:L3"/>
    <mergeCell ref="B41:B42"/>
    <mergeCell ref="C13:C18"/>
    <mergeCell ref="V13:V20"/>
    <mergeCell ref="B17:B18"/>
    <mergeCell ref="B25:B26"/>
    <mergeCell ref="B33:B3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tabSelected="1" topLeftCell="B21" zoomScale="60" workbookViewId="0">
      <selection activeCell="F31" sqref="F31"/>
    </sheetView>
  </sheetViews>
  <sheetFormatPr defaultColWidth="9" defaultRowHeight="20.25"/>
  <cols>
    <col min="1" max="1" width="1.875" style="46" customWidth="1"/>
    <col min="2" max="2" width="4.875" style="85" customWidth="1"/>
    <col min="3" max="3" width="0" style="46" hidden="1" customWidth="1"/>
    <col min="4" max="4" width="18.625" style="46" customWidth="1"/>
    <col min="5" max="5" width="5.625" style="86" customWidth="1"/>
    <col min="6" max="6" width="9.625" style="46" customWidth="1"/>
    <col min="7" max="7" width="18.625" style="46" customWidth="1"/>
    <col min="8" max="8" width="5.625" style="86" customWidth="1"/>
    <col min="9" max="9" width="9.625" style="46" customWidth="1"/>
    <col min="10" max="10" width="18.625" style="46" customWidth="1"/>
    <col min="11" max="11" width="5.625" style="86" customWidth="1"/>
    <col min="12" max="12" width="9.625" style="46" customWidth="1"/>
    <col min="13" max="13" width="18.625" style="46" customWidth="1"/>
    <col min="14" max="14" width="5.625" style="86" customWidth="1"/>
    <col min="15" max="15" width="9.625" style="46" customWidth="1"/>
    <col min="16" max="16" width="18.625" style="46" customWidth="1"/>
    <col min="17" max="17" width="5.625" style="86" customWidth="1"/>
    <col min="18" max="18" width="9.625" style="46" customWidth="1"/>
    <col min="19" max="19" width="18.625" style="46" customWidth="1"/>
    <col min="20" max="20" width="5.625" style="86" customWidth="1"/>
    <col min="21" max="21" width="9.625" style="46" customWidth="1"/>
    <col min="22" max="22" width="5.25" style="94" customWidth="1"/>
    <col min="23" max="23" width="11.75" style="91" customWidth="1"/>
    <col min="24" max="24" width="11.25" style="92" customWidth="1"/>
    <col min="25" max="25" width="6.625" style="95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>
      <c r="B1" s="433" t="s">
        <v>396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6"/>
      <c r="AB1" s="8"/>
    </row>
    <row r="2" spans="2:33" s="7" customFormat="1" ht="13.5" customHeight="1">
      <c r="B2" s="434"/>
      <c r="C2" s="435"/>
      <c r="D2" s="435"/>
      <c r="E2" s="435"/>
      <c r="F2" s="435"/>
      <c r="G2" s="435"/>
      <c r="H2" s="134"/>
      <c r="I2" s="6"/>
      <c r="J2" s="6"/>
      <c r="K2" s="134"/>
      <c r="L2" s="6"/>
      <c r="M2" s="6"/>
      <c r="N2" s="134"/>
      <c r="O2" s="6"/>
      <c r="P2" s="6"/>
      <c r="Q2" s="134"/>
      <c r="R2" s="6"/>
      <c r="S2" s="6"/>
      <c r="T2" s="134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>
      <c r="B3" s="98" t="s">
        <v>42</v>
      </c>
      <c r="C3" s="13"/>
      <c r="D3" s="14"/>
      <c r="E3" s="14"/>
      <c r="F3" s="14"/>
      <c r="G3" s="436" t="s">
        <v>371</v>
      </c>
      <c r="H3" s="436"/>
      <c r="I3" s="436"/>
      <c r="J3" s="436"/>
      <c r="K3" s="436"/>
      <c r="L3" s="436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>
      <c r="B4" s="22" t="s">
        <v>0</v>
      </c>
      <c r="C4" s="23" t="s">
        <v>1</v>
      </c>
      <c r="D4" s="24" t="s">
        <v>2</v>
      </c>
      <c r="E4" s="25" t="s">
        <v>40</v>
      </c>
      <c r="F4" s="24"/>
      <c r="G4" s="24" t="s">
        <v>3</v>
      </c>
      <c r="H4" s="25" t="s">
        <v>40</v>
      </c>
      <c r="I4" s="24"/>
      <c r="J4" s="24" t="s">
        <v>4</v>
      </c>
      <c r="K4" s="25" t="s">
        <v>40</v>
      </c>
      <c r="L4" s="26"/>
      <c r="M4" s="24" t="s">
        <v>4</v>
      </c>
      <c r="N4" s="25" t="s">
        <v>40</v>
      </c>
      <c r="O4" s="24"/>
      <c r="P4" s="24" t="s">
        <v>4</v>
      </c>
      <c r="Q4" s="25" t="s">
        <v>40</v>
      </c>
      <c r="R4" s="24"/>
      <c r="S4" s="27" t="s">
        <v>5</v>
      </c>
      <c r="T4" s="25" t="s">
        <v>40</v>
      </c>
      <c r="U4" s="24"/>
      <c r="V4" s="101" t="s">
        <v>47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9"/>
    </row>
    <row r="5" spans="2:33" s="41" customFormat="1" ht="65.099999999999994" customHeight="1">
      <c r="B5" s="36">
        <v>4</v>
      </c>
      <c r="C5" s="428"/>
      <c r="D5" s="37" t="str">
        <f>'110.4月菜單'!B30</f>
        <v>香Q米飯</v>
      </c>
      <c r="E5" s="37" t="s">
        <v>87</v>
      </c>
      <c r="F5" s="1" t="s">
        <v>16</v>
      </c>
      <c r="G5" s="37" t="str">
        <f>'110.4月菜單'!B31</f>
        <v>薑泥肉片</v>
      </c>
      <c r="H5" s="37" t="s">
        <v>71</v>
      </c>
      <c r="I5" s="1" t="s">
        <v>16</v>
      </c>
      <c r="J5" s="37" t="str">
        <f>'110.4月菜單'!B32</f>
        <v>豆豆雞丁(炸)(豆)</v>
      </c>
      <c r="K5" s="37" t="s">
        <v>129</v>
      </c>
      <c r="L5" s="1" t="s">
        <v>16</v>
      </c>
      <c r="M5" s="37" t="str">
        <f>'110.4月菜單'!B33</f>
        <v>彩頭燒</v>
      </c>
      <c r="N5" s="37" t="s">
        <v>102</v>
      </c>
      <c r="O5" s="1" t="s">
        <v>16</v>
      </c>
      <c r="P5" s="37" t="str">
        <f>'110.4月菜單'!B34</f>
        <v>深色蔬菜</v>
      </c>
      <c r="Q5" s="37" t="s">
        <v>91</v>
      </c>
      <c r="R5" s="1" t="s">
        <v>16</v>
      </c>
      <c r="S5" s="37" t="str">
        <f>'110.4月菜單'!B35</f>
        <v>酸菜豬血湯(醃)</v>
      </c>
      <c r="T5" s="37" t="s">
        <v>89</v>
      </c>
      <c r="U5" s="1" t="s">
        <v>16</v>
      </c>
      <c r="V5" s="429"/>
      <c r="W5" s="38" t="s">
        <v>43</v>
      </c>
      <c r="X5" s="39" t="s">
        <v>19</v>
      </c>
      <c r="Y5" s="40">
        <v>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0"/>
    </row>
    <row r="6" spans="2:33" ht="27.95" customHeight="1">
      <c r="B6" s="42" t="s">
        <v>8</v>
      </c>
      <c r="C6" s="428"/>
      <c r="D6" s="2" t="s">
        <v>88</v>
      </c>
      <c r="E6" s="3"/>
      <c r="F6" s="2">
        <v>100</v>
      </c>
      <c r="G6" s="2" t="s">
        <v>85</v>
      </c>
      <c r="H6" s="3"/>
      <c r="I6" s="2">
        <v>45</v>
      </c>
      <c r="J6" s="2" t="s">
        <v>100</v>
      </c>
      <c r="K6" s="3"/>
      <c r="L6" s="2">
        <v>30</v>
      </c>
      <c r="M6" s="182" t="s">
        <v>118</v>
      </c>
      <c r="N6" s="147"/>
      <c r="O6" s="174">
        <v>50</v>
      </c>
      <c r="P6" s="2" t="s">
        <v>90</v>
      </c>
      <c r="Q6" s="2"/>
      <c r="R6" s="2">
        <v>100</v>
      </c>
      <c r="S6" s="136" t="s">
        <v>278</v>
      </c>
      <c r="T6" s="136" t="s">
        <v>280</v>
      </c>
      <c r="U6" s="136">
        <v>15</v>
      </c>
      <c r="V6" s="430"/>
      <c r="W6" s="112">
        <v>100.5</v>
      </c>
      <c r="X6" s="43" t="s">
        <v>24</v>
      </c>
      <c r="Y6" s="44">
        <v>2.2000000000000002</v>
      </c>
      <c r="Z6" s="19"/>
      <c r="AA6" s="45" t="s">
        <v>25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2"/>
    </row>
    <row r="7" spans="2:33" ht="27.95" customHeight="1">
      <c r="B7" s="42">
        <v>19</v>
      </c>
      <c r="C7" s="428"/>
      <c r="D7" s="2"/>
      <c r="E7" s="3"/>
      <c r="F7" s="2"/>
      <c r="G7" s="2" t="s">
        <v>276</v>
      </c>
      <c r="H7" s="2"/>
      <c r="I7" s="2">
        <v>40</v>
      </c>
      <c r="J7" s="2" t="s">
        <v>321</v>
      </c>
      <c r="K7" s="2" t="s">
        <v>322</v>
      </c>
      <c r="L7" s="2">
        <v>20</v>
      </c>
      <c r="M7" s="182" t="s">
        <v>92</v>
      </c>
      <c r="N7" s="176"/>
      <c r="O7" s="175">
        <v>1</v>
      </c>
      <c r="P7" s="2"/>
      <c r="Q7" s="2"/>
      <c r="R7" s="2"/>
      <c r="S7" s="136" t="s">
        <v>279</v>
      </c>
      <c r="T7" s="136"/>
      <c r="U7" s="136">
        <v>30</v>
      </c>
      <c r="V7" s="430"/>
      <c r="W7" s="47" t="s">
        <v>45</v>
      </c>
      <c r="X7" s="48" t="s">
        <v>26</v>
      </c>
      <c r="Y7" s="44">
        <v>2.1</v>
      </c>
      <c r="Z7" s="20"/>
      <c r="AA7" s="49" t="s">
        <v>27</v>
      </c>
      <c r="AB7" s="21">
        <v>2</v>
      </c>
      <c r="AC7" s="50">
        <f>AB7*7</f>
        <v>14</v>
      </c>
      <c r="AD7" s="21">
        <f>AB7*5</f>
        <v>10</v>
      </c>
      <c r="AE7" s="21" t="s">
        <v>28</v>
      </c>
      <c r="AF7" s="51">
        <f>AC7*4+AD7*9</f>
        <v>146</v>
      </c>
      <c r="AG7" s="110"/>
    </row>
    <row r="8" spans="2:33" ht="27.95" customHeight="1">
      <c r="B8" s="42" t="s">
        <v>10</v>
      </c>
      <c r="C8" s="428"/>
      <c r="D8" s="2"/>
      <c r="E8" s="3"/>
      <c r="F8" s="2"/>
      <c r="G8" s="2" t="s">
        <v>275</v>
      </c>
      <c r="H8" s="2"/>
      <c r="I8" s="2">
        <v>1</v>
      </c>
      <c r="J8" s="2"/>
      <c r="K8" s="52"/>
      <c r="L8" s="2"/>
      <c r="M8" s="3" t="s">
        <v>109</v>
      </c>
      <c r="N8" s="176"/>
      <c r="O8" s="175">
        <v>1</v>
      </c>
      <c r="P8" s="2"/>
      <c r="Q8" s="52"/>
      <c r="R8" s="2"/>
      <c r="S8" s="136" t="s">
        <v>132</v>
      </c>
      <c r="T8" s="136"/>
      <c r="U8" s="136">
        <v>1</v>
      </c>
      <c r="V8" s="430"/>
      <c r="W8" s="107">
        <v>23.5</v>
      </c>
      <c r="X8" s="48" t="s">
        <v>29</v>
      </c>
      <c r="Y8" s="44">
        <v>2.5</v>
      </c>
      <c r="Z8" s="19"/>
      <c r="AA8" s="20" t="s">
        <v>30</v>
      </c>
      <c r="AB8" s="21">
        <v>1.5</v>
      </c>
      <c r="AC8" s="21">
        <f>AB8*1</f>
        <v>1.5</v>
      </c>
      <c r="AD8" s="21" t="s">
        <v>28</v>
      </c>
      <c r="AE8" s="21">
        <f>AB8*5</f>
        <v>7.5</v>
      </c>
      <c r="AF8" s="21">
        <f>AC8*4+AE8*4</f>
        <v>36</v>
      </c>
      <c r="AG8" s="112"/>
    </row>
    <row r="9" spans="2:33" ht="27.95" customHeight="1">
      <c r="B9" s="432" t="s">
        <v>36</v>
      </c>
      <c r="C9" s="428"/>
      <c r="D9" s="3"/>
      <c r="E9" s="3"/>
      <c r="F9" s="3"/>
      <c r="G9" s="2"/>
      <c r="H9" s="52"/>
      <c r="I9" s="2"/>
      <c r="J9" s="2"/>
      <c r="K9" s="52"/>
      <c r="L9" s="2"/>
      <c r="M9" s="3"/>
      <c r="N9" s="52"/>
      <c r="O9" s="2"/>
      <c r="P9" s="2"/>
      <c r="Q9" s="52"/>
      <c r="R9" s="2"/>
      <c r="S9" s="3"/>
      <c r="T9" s="3"/>
      <c r="U9" s="3"/>
      <c r="V9" s="430"/>
      <c r="W9" s="47" t="s">
        <v>46</v>
      </c>
      <c r="X9" s="48" t="s">
        <v>32</v>
      </c>
      <c r="Y9" s="44">
        <v>0</v>
      </c>
      <c r="Z9" s="20"/>
      <c r="AA9" s="20" t="s">
        <v>33</v>
      </c>
      <c r="AB9" s="21">
        <v>2.5</v>
      </c>
      <c r="AC9" s="21"/>
      <c r="AD9" s="21">
        <f>AB9*5</f>
        <v>12.5</v>
      </c>
      <c r="AE9" s="21" t="s">
        <v>28</v>
      </c>
      <c r="AF9" s="21">
        <f>AD9*9</f>
        <v>112.5</v>
      </c>
      <c r="AG9" s="110"/>
    </row>
    <row r="10" spans="2:33" ht="27.95" customHeight="1">
      <c r="B10" s="432"/>
      <c r="C10" s="428"/>
      <c r="D10" s="3"/>
      <c r="E10" s="3"/>
      <c r="F10" s="3"/>
      <c r="G10" s="2"/>
      <c r="H10" s="52"/>
      <c r="I10" s="2"/>
      <c r="J10" s="2"/>
      <c r="K10" s="52"/>
      <c r="L10" s="2"/>
      <c r="M10" s="2"/>
      <c r="N10" s="52"/>
      <c r="O10" s="2"/>
      <c r="P10" s="2"/>
      <c r="Q10" s="52"/>
      <c r="R10" s="2"/>
      <c r="S10" s="3"/>
      <c r="T10" s="52"/>
      <c r="U10" s="3"/>
      <c r="V10" s="430"/>
      <c r="W10" s="107">
        <v>27.5</v>
      </c>
      <c r="X10" s="97" t="s">
        <v>41</v>
      </c>
      <c r="Y10" s="53">
        <v>0</v>
      </c>
      <c r="Z10" s="19"/>
      <c r="AA10" s="20" t="s">
        <v>34</v>
      </c>
      <c r="AE10" s="20">
        <f>AB10*15</f>
        <v>0</v>
      </c>
      <c r="AG10" s="112"/>
    </row>
    <row r="11" spans="2:33" ht="27.95" customHeight="1">
      <c r="B11" s="54" t="s">
        <v>35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430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0"/>
    </row>
    <row r="12" spans="2:33" ht="27.95" customHeight="1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431"/>
      <c r="W12" s="108">
        <f>W6*4+W10*4+W8*9</f>
        <v>723.5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5"/>
    </row>
    <row r="13" spans="2:33" s="41" customFormat="1" ht="27.95" customHeight="1">
      <c r="B13" s="36">
        <v>4</v>
      </c>
      <c r="C13" s="428"/>
      <c r="D13" s="37" t="str">
        <f>'110.4月菜單'!F30</f>
        <v>五穀飯</v>
      </c>
      <c r="E13" s="37" t="s">
        <v>87</v>
      </c>
      <c r="F13" s="37"/>
      <c r="G13" s="37" t="str">
        <f>'110.4月菜單'!F31</f>
        <v>烤脆皮雞排</v>
      </c>
      <c r="H13" s="37" t="s">
        <v>151</v>
      </c>
      <c r="I13" s="37"/>
      <c r="J13" s="37" t="str">
        <f>'110.4月菜單'!F32</f>
        <v>五香滷蛋</v>
      </c>
      <c r="K13" s="37" t="s">
        <v>356</v>
      </c>
      <c r="L13" s="37"/>
      <c r="M13" s="37" t="str">
        <f>'110.4月菜單'!F33</f>
        <v>香筍肉絲</v>
      </c>
      <c r="N13" s="37" t="s">
        <v>103</v>
      </c>
      <c r="O13" s="37"/>
      <c r="P13" s="37" t="str">
        <f>'110.4月菜單'!F34</f>
        <v>淺色蔬菜</v>
      </c>
      <c r="Q13" s="37" t="s">
        <v>91</v>
      </c>
      <c r="R13" s="37"/>
      <c r="S13" s="37" t="str">
        <f>'110.4月菜單'!F35</f>
        <v>菜頭丸片湯(加)</v>
      </c>
      <c r="T13" s="37" t="s">
        <v>89</v>
      </c>
      <c r="U13" s="37"/>
      <c r="V13" s="429"/>
      <c r="W13" s="38" t="s">
        <v>43</v>
      </c>
      <c r="X13" s="39" t="s">
        <v>19</v>
      </c>
      <c r="Y13" s="40">
        <v>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0"/>
    </row>
    <row r="14" spans="2:33" ht="27.95" customHeight="1">
      <c r="B14" s="42" t="s">
        <v>8</v>
      </c>
      <c r="C14" s="428"/>
      <c r="D14" s="2" t="s">
        <v>66</v>
      </c>
      <c r="E14" s="2"/>
      <c r="F14" s="223">
        <v>40</v>
      </c>
      <c r="G14" s="2" t="s">
        <v>281</v>
      </c>
      <c r="H14" s="3"/>
      <c r="I14" s="2">
        <v>60</v>
      </c>
      <c r="J14" s="2" t="s">
        <v>107</v>
      </c>
      <c r="K14" s="3"/>
      <c r="L14" s="2">
        <v>55</v>
      </c>
      <c r="M14" s="136" t="s">
        <v>282</v>
      </c>
      <c r="N14" s="136"/>
      <c r="O14" s="136">
        <v>40</v>
      </c>
      <c r="P14" s="2" t="s">
        <v>90</v>
      </c>
      <c r="Q14" s="2"/>
      <c r="R14" s="2">
        <v>100</v>
      </c>
      <c r="S14" s="136" t="s">
        <v>118</v>
      </c>
      <c r="T14" s="136"/>
      <c r="U14" s="136">
        <v>40</v>
      </c>
      <c r="V14" s="430"/>
      <c r="W14" s="112">
        <v>99</v>
      </c>
      <c r="X14" s="43" t="s">
        <v>24</v>
      </c>
      <c r="Y14" s="44">
        <v>2.2999999999999998</v>
      </c>
      <c r="Z14" s="19"/>
      <c r="AA14" s="45" t="s">
        <v>25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2"/>
    </row>
    <row r="15" spans="2:33" ht="27.95" customHeight="1">
      <c r="B15" s="42">
        <v>20</v>
      </c>
      <c r="C15" s="428"/>
      <c r="D15" s="3" t="s">
        <v>63</v>
      </c>
      <c r="E15" s="2"/>
      <c r="F15" s="2">
        <v>60</v>
      </c>
      <c r="G15" s="2"/>
      <c r="H15" s="3"/>
      <c r="I15" s="2"/>
      <c r="J15" s="2"/>
      <c r="K15" s="2"/>
      <c r="L15" s="2"/>
      <c r="M15" s="136" t="s">
        <v>76</v>
      </c>
      <c r="N15" s="136"/>
      <c r="O15" s="136">
        <v>10</v>
      </c>
      <c r="P15" s="2"/>
      <c r="Q15" s="2"/>
      <c r="R15" s="2"/>
      <c r="S15" s="136" t="s">
        <v>391</v>
      </c>
      <c r="T15" s="136" t="s">
        <v>272</v>
      </c>
      <c r="U15" s="136">
        <v>10</v>
      </c>
      <c r="V15" s="430"/>
      <c r="W15" s="47" t="s">
        <v>45</v>
      </c>
      <c r="X15" s="48" t="s">
        <v>26</v>
      </c>
      <c r="Y15" s="44">
        <v>1.8</v>
      </c>
      <c r="Z15" s="20"/>
      <c r="AA15" s="49" t="s">
        <v>27</v>
      </c>
      <c r="AB15" s="21">
        <v>2</v>
      </c>
      <c r="AC15" s="50">
        <f>AB15*7</f>
        <v>14</v>
      </c>
      <c r="AD15" s="21">
        <f>AB15*5</f>
        <v>10</v>
      </c>
      <c r="AE15" s="21" t="s">
        <v>28</v>
      </c>
      <c r="AF15" s="51">
        <f>AC15*4+AD15*9</f>
        <v>146</v>
      </c>
      <c r="AG15" s="110"/>
    </row>
    <row r="16" spans="2:33" ht="27.95" customHeight="1">
      <c r="B16" s="42" t="s">
        <v>10</v>
      </c>
      <c r="C16" s="428"/>
      <c r="D16" s="52"/>
      <c r="E16" s="52"/>
      <c r="F16" s="2"/>
      <c r="G16" s="2"/>
      <c r="H16" s="3"/>
      <c r="I16" s="2"/>
      <c r="J16" s="2"/>
      <c r="K16" s="52"/>
      <c r="L16" s="2"/>
      <c r="M16" s="136"/>
      <c r="N16" s="185"/>
      <c r="O16" s="136"/>
      <c r="P16" s="2"/>
      <c r="Q16" s="52"/>
      <c r="R16" s="2"/>
      <c r="S16" s="136"/>
      <c r="T16" s="136"/>
      <c r="U16" s="136"/>
      <c r="V16" s="430"/>
      <c r="W16" s="107">
        <v>24</v>
      </c>
      <c r="X16" s="48" t="s">
        <v>29</v>
      </c>
      <c r="Y16" s="44">
        <v>2.5</v>
      </c>
      <c r="Z16" s="19"/>
      <c r="AA16" s="20" t="s">
        <v>30</v>
      </c>
      <c r="AB16" s="21">
        <v>1.7</v>
      </c>
      <c r="AC16" s="21">
        <f>AB16*1</f>
        <v>1.7</v>
      </c>
      <c r="AD16" s="21" t="s">
        <v>28</v>
      </c>
      <c r="AE16" s="21">
        <f>AB16*5</f>
        <v>8.5</v>
      </c>
      <c r="AF16" s="21">
        <f>AC16*4+AE16*4</f>
        <v>40.799999999999997</v>
      </c>
      <c r="AG16" s="112"/>
    </row>
    <row r="17" spans="2:33" ht="27.95" customHeight="1">
      <c r="B17" s="432" t="s">
        <v>37</v>
      </c>
      <c r="C17" s="428"/>
      <c r="D17" s="52"/>
      <c r="E17" s="52"/>
      <c r="F17" s="2"/>
      <c r="G17" s="2"/>
      <c r="H17" s="52"/>
      <c r="I17" s="2"/>
      <c r="J17" s="2"/>
      <c r="K17" s="3"/>
      <c r="L17" s="2"/>
      <c r="M17" s="136"/>
      <c r="N17" s="137"/>
      <c r="O17" s="136"/>
      <c r="P17" s="2"/>
      <c r="Q17" s="52"/>
      <c r="R17" s="2"/>
      <c r="S17" s="3"/>
      <c r="T17" s="3"/>
      <c r="U17" s="3"/>
      <c r="V17" s="430"/>
      <c r="W17" s="47" t="s">
        <v>46</v>
      </c>
      <c r="X17" s="48" t="s">
        <v>32</v>
      </c>
      <c r="Y17" s="44">
        <v>0</v>
      </c>
      <c r="Z17" s="20"/>
      <c r="AA17" s="20" t="s">
        <v>33</v>
      </c>
      <c r="AB17" s="21">
        <v>2.5</v>
      </c>
      <c r="AC17" s="21"/>
      <c r="AD17" s="21">
        <f>AB17*5</f>
        <v>12.5</v>
      </c>
      <c r="AE17" s="21" t="s">
        <v>28</v>
      </c>
      <c r="AF17" s="21">
        <f>AD17*9</f>
        <v>112.5</v>
      </c>
      <c r="AG17" s="110"/>
    </row>
    <row r="18" spans="2:33" ht="27.95" customHeight="1">
      <c r="B18" s="432"/>
      <c r="C18" s="428"/>
      <c r="D18" s="52"/>
      <c r="E18" s="52"/>
      <c r="F18" s="2"/>
      <c r="G18" s="2"/>
      <c r="H18" s="52"/>
      <c r="I18" s="2"/>
      <c r="J18" s="2"/>
      <c r="K18" s="3"/>
      <c r="L18" s="2"/>
      <c r="M18" s="3"/>
      <c r="N18" s="3"/>
      <c r="O18" s="3"/>
      <c r="P18" s="2"/>
      <c r="Q18" s="52"/>
      <c r="R18" s="2"/>
      <c r="S18" s="2"/>
      <c r="T18" s="3"/>
      <c r="U18" s="2"/>
      <c r="V18" s="430"/>
      <c r="W18" s="107">
        <v>27.9</v>
      </c>
      <c r="X18" s="97" t="s">
        <v>41</v>
      </c>
      <c r="Y18" s="53">
        <v>0</v>
      </c>
      <c r="Z18" s="19"/>
      <c r="AA18" s="20" t="s">
        <v>34</v>
      </c>
      <c r="AB18" s="21">
        <v>1</v>
      </c>
      <c r="AE18" s="20">
        <f>AB18*15</f>
        <v>15</v>
      </c>
      <c r="AG18" s="112"/>
    </row>
    <row r="19" spans="2:33" ht="27.95" customHeight="1">
      <c r="B19" s="54" t="s">
        <v>35</v>
      </c>
      <c r="C19" s="55"/>
      <c r="D19" s="52"/>
      <c r="E19" s="52"/>
      <c r="F19" s="2"/>
      <c r="G19" s="2"/>
      <c r="H19" s="52"/>
      <c r="I19" s="2"/>
      <c r="J19" s="2"/>
      <c r="K19" s="3"/>
      <c r="L19" s="2"/>
      <c r="M19" s="2"/>
      <c r="N19" s="3"/>
      <c r="O19" s="2"/>
      <c r="P19" s="2"/>
      <c r="Q19" s="52"/>
      <c r="R19" s="2"/>
      <c r="S19" s="3"/>
      <c r="T19" s="3"/>
      <c r="U19" s="3"/>
      <c r="V19" s="430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0"/>
    </row>
    <row r="20" spans="2:33" ht="27.95" customHeight="1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31"/>
      <c r="W20" s="108">
        <f>W14*4+W18*4+W16*9</f>
        <v>723.6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5"/>
    </row>
    <row r="21" spans="2:33" s="41" customFormat="1" ht="27.95" customHeight="1">
      <c r="B21" s="64">
        <v>4</v>
      </c>
      <c r="C21" s="428"/>
      <c r="D21" s="37" t="str">
        <f>'110.4月菜單'!J30</f>
        <v>香Q米飯</v>
      </c>
      <c r="E21" s="37" t="s">
        <v>15</v>
      </c>
      <c r="F21" s="37"/>
      <c r="G21" s="37" t="str">
        <f>'110.4月菜單'!J31</f>
        <v>紅燒豬腳肉丁(醃)</v>
      </c>
      <c r="H21" s="37" t="s">
        <v>48</v>
      </c>
      <c r="I21" s="37"/>
      <c r="J21" s="37" t="str">
        <f>'110.4月菜單'!J32</f>
        <v>翅小腿</v>
      </c>
      <c r="K21" s="37" t="s">
        <v>123</v>
      </c>
      <c r="L21" s="37"/>
      <c r="M21" s="37" t="str">
        <f>'110.4月菜單'!J33</f>
        <v>白醬馬鈴薯</v>
      </c>
      <c r="N21" s="37" t="s">
        <v>71</v>
      </c>
      <c r="O21" s="37"/>
      <c r="P21" s="37" t="str">
        <f>'110.4月菜單'!J34</f>
        <v>深色蔬菜</v>
      </c>
      <c r="Q21" s="37" t="s">
        <v>18</v>
      </c>
      <c r="R21" s="37"/>
      <c r="S21" s="37" t="str">
        <f>'110.4月菜單'!J35</f>
        <v>紫菜蛋花湯</v>
      </c>
      <c r="T21" s="37" t="s">
        <v>17</v>
      </c>
      <c r="U21" s="37"/>
      <c r="V21" s="429"/>
      <c r="W21" s="38" t="s">
        <v>43</v>
      </c>
      <c r="X21" s="39" t="s">
        <v>19</v>
      </c>
      <c r="Y21" s="40">
        <v>5.4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0"/>
    </row>
    <row r="22" spans="2:33" s="69" customFormat="1" ht="27.75" customHeight="1">
      <c r="B22" s="65" t="s">
        <v>8</v>
      </c>
      <c r="C22" s="428"/>
      <c r="D22" s="2" t="s">
        <v>60</v>
      </c>
      <c r="E22" s="3"/>
      <c r="F22" s="2">
        <v>100</v>
      </c>
      <c r="G22" s="2" t="s">
        <v>62</v>
      </c>
      <c r="H22" s="2"/>
      <c r="I22" s="2">
        <v>40</v>
      </c>
      <c r="J22" s="138" t="s">
        <v>289</v>
      </c>
      <c r="K22" s="138"/>
      <c r="L22" s="138">
        <v>60</v>
      </c>
      <c r="M22" s="182" t="s">
        <v>155</v>
      </c>
      <c r="N22" s="147"/>
      <c r="O22" s="174">
        <v>40</v>
      </c>
      <c r="P22" s="2" t="s">
        <v>64</v>
      </c>
      <c r="Q22" s="2"/>
      <c r="R22" s="2">
        <v>100</v>
      </c>
      <c r="S22" s="3" t="s">
        <v>284</v>
      </c>
      <c r="T22" s="2"/>
      <c r="U22" s="2">
        <v>1</v>
      </c>
      <c r="V22" s="430"/>
      <c r="W22" s="112">
        <v>103.5</v>
      </c>
      <c r="X22" s="43" t="s">
        <v>24</v>
      </c>
      <c r="Y22" s="44">
        <v>2.2000000000000002</v>
      </c>
      <c r="Z22" s="66"/>
      <c r="AA22" s="67" t="s">
        <v>25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2"/>
    </row>
    <row r="23" spans="2:33" s="69" customFormat="1" ht="27.95" customHeight="1">
      <c r="B23" s="65">
        <v>21</v>
      </c>
      <c r="C23" s="428"/>
      <c r="D23" s="2"/>
      <c r="E23" s="3"/>
      <c r="F23" s="2"/>
      <c r="G23" s="2" t="s">
        <v>290</v>
      </c>
      <c r="H23" s="3"/>
      <c r="I23" s="2">
        <v>10</v>
      </c>
      <c r="J23" s="138" t="s">
        <v>360</v>
      </c>
      <c r="K23" s="138"/>
      <c r="L23" s="138">
        <v>30</v>
      </c>
      <c r="M23" s="182" t="s">
        <v>92</v>
      </c>
      <c r="N23" s="176"/>
      <c r="O23" s="175">
        <v>1</v>
      </c>
      <c r="P23" s="2"/>
      <c r="Q23" s="2"/>
      <c r="R23" s="2"/>
      <c r="S23" s="3" t="s">
        <v>107</v>
      </c>
      <c r="T23" s="2"/>
      <c r="U23" s="2">
        <v>10</v>
      </c>
      <c r="V23" s="430"/>
      <c r="W23" s="47" t="s">
        <v>45</v>
      </c>
      <c r="X23" s="48" t="s">
        <v>26</v>
      </c>
      <c r="Y23" s="44">
        <v>1.5</v>
      </c>
      <c r="Z23" s="70"/>
      <c r="AA23" s="71" t="s">
        <v>27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28</v>
      </c>
      <c r="AF23" s="73">
        <f>AC23*4+AD23*9</f>
        <v>153.30000000000001</v>
      </c>
      <c r="AG23" s="110"/>
    </row>
    <row r="24" spans="2:33" s="69" customFormat="1" ht="27.95" customHeight="1">
      <c r="B24" s="65" t="s">
        <v>10</v>
      </c>
      <c r="C24" s="428"/>
      <c r="D24" s="2"/>
      <c r="E24" s="2"/>
      <c r="F24" s="2"/>
      <c r="G24" s="2" t="s">
        <v>296</v>
      </c>
      <c r="H24" s="3" t="s">
        <v>121</v>
      </c>
      <c r="I24" s="2">
        <v>20</v>
      </c>
      <c r="J24" s="138"/>
      <c r="K24" s="138"/>
      <c r="L24" s="138"/>
      <c r="M24" s="3"/>
      <c r="N24" s="103"/>
      <c r="O24" s="3"/>
      <c r="P24" s="2"/>
      <c r="Q24" s="52"/>
      <c r="R24" s="2"/>
      <c r="S24" s="2" t="s">
        <v>132</v>
      </c>
      <c r="T24" s="52"/>
      <c r="U24" s="2">
        <v>1</v>
      </c>
      <c r="V24" s="430"/>
      <c r="W24" s="107">
        <v>23.5</v>
      </c>
      <c r="X24" s="48" t="s">
        <v>29</v>
      </c>
      <c r="Y24" s="44">
        <v>2.5</v>
      </c>
      <c r="Z24" s="66"/>
      <c r="AA24" s="74" t="s">
        <v>30</v>
      </c>
      <c r="AB24" s="68">
        <v>1.6</v>
      </c>
      <c r="AC24" s="68">
        <f>AB24*1</f>
        <v>1.6</v>
      </c>
      <c r="AD24" s="68" t="s">
        <v>28</v>
      </c>
      <c r="AE24" s="68">
        <f>AB24*5</f>
        <v>8</v>
      </c>
      <c r="AF24" s="68">
        <f>AC24*4+AE24*4</f>
        <v>38.4</v>
      </c>
      <c r="AG24" s="112"/>
    </row>
    <row r="25" spans="2:33" s="69" customFormat="1" ht="27.95" customHeight="1">
      <c r="B25" s="445" t="s">
        <v>38</v>
      </c>
      <c r="C25" s="428"/>
      <c r="D25" s="2"/>
      <c r="E25" s="2"/>
      <c r="F25" s="2"/>
      <c r="G25" s="2"/>
      <c r="H25" s="52"/>
      <c r="I25" s="2"/>
      <c r="J25" s="138"/>
      <c r="K25" s="138"/>
      <c r="L25" s="138"/>
      <c r="M25" s="3"/>
      <c r="N25" s="52"/>
      <c r="O25" s="3"/>
      <c r="P25" s="2"/>
      <c r="Q25" s="52"/>
      <c r="R25" s="2"/>
      <c r="S25" s="3"/>
      <c r="T25" s="3"/>
      <c r="U25" s="3"/>
      <c r="V25" s="430"/>
      <c r="W25" s="47" t="s">
        <v>46</v>
      </c>
      <c r="X25" s="48" t="s">
        <v>32</v>
      </c>
      <c r="Y25" s="44">
        <v>0</v>
      </c>
      <c r="Z25" s="70"/>
      <c r="AA25" s="74" t="s">
        <v>33</v>
      </c>
      <c r="AB25" s="68">
        <v>2.5</v>
      </c>
      <c r="AC25" s="68"/>
      <c r="AD25" s="68">
        <f>AB25*5</f>
        <v>12.5</v>
      </c>
      <c r="AE25" s="68" t="s">
        <v>28</v>
      </c>
      <c r="AF25" s="68">
        <f>AD25*9</f>
        <v>112.5</v>
      </c>
      <c r="AG25" s="110"/>
    </row>
    <row r="26" spans="2:33" s="69" customFormat="1" ht="27.95" customHeight="1">
      <c r="B26" s="445"/>
      <c r="C26" s="428"/>
      <c r="D26" s="2"/>
      <c r="E26" s="2"/>
      <c r="F26" s="2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3"/>
      <c r="T26" s="52"/>
      <c r="U26" s="2"/>
      <c r="V26" s="430"/>
      <c r="W26" s="107">
        <v>27.5</v>
      </c>
      <c r="X26" s="97" t="s">
        <v>41</v>
      </c>
      <c r="Y26" s="53">
        <v>0</v>
      </c>
      <c r="Z26" s="66"/>
      <c r="AA26" s="74" t="s">
        <v>34</v>
      </c>
      <c r="AB26" s="68"/>
      <c r="AC26" s="74"/>
      <c r="AD26" s="74"/>
      <c r="AE26" s="74">
        <f>AB26*15</f>
        <v>0</v>
      </c>
      <c r="AF26" s="74"/>
      <c r="AG26" s="112"/>
    </row>
    <row r="27" spans="2:33" s="69" customFormat="1" ht="27.95" customHeight="1">
      <c r="B27" s="76" t="s">
        <v>35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430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0"/>
    </row>
    <row r="28" spans="2:33" s="69" customFormat="1" ht="27.95" customHeight="1" thickBot="1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431"/>
      <c r="W28" s="108">
        <f>W22*4+W26*4+W24*9</f>
        <v>735.5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5"/>
    </row>
    <row r="29" spans="2:33" s="41" customFormat="1" ht="27.95" customHeight="1">
      <c r="B29" s="36">
        <v>4</v>
      </c>
      <c r="C29" s="428"/>
      <c r="D29" s="37" t="str">
        <f>'110.4月菜單'!N30</f>
        <v>地瓜飯</v>
      </c>
      <c r="E29" s="37" t="s">
        <v>15</v>
      </c>
      <c r="F29" s="37"/>
      <c r="G29" s="37" t="str">
        <f>'110.4月菜單'!N31</f>
        <v>鹹豬肉</v>
      </c>
      <c r="H29" s="37" t="s">
        <v>117</v>
      </c>
      <c r="I29" s="37"/>
      <c r="J29" s="37" t="str">
        <f>'110.4月菜單'!N32</f>
        <v>雙拼魷魚圈(海)(加)(炸)</v>
      </c>
      <c r="K29" s="37" t="s">
        <v>129</v>
      </c>
      <c r="L29" s="37"/>
      <c r="M29" s="37" t="str">
        <f>'110.4月菜單'!N33</f>
        <v>豆腐鍋(豆)</v>
      </c>
      <c r="N29" s="37" t="s">
        <v>153</v>
      </c>
      <c r="O29" s="37"/>
      <c r="P29" s="37" t="str">
        <f>'110.4月菜單'!N34</f>
        <v>有機淺色蔬菜</v>
      </c>
      <c r="Q29" s="37" t="s">
        <v>49</v>
      </c>
      <c r="R29" s="37"/>
      <c r="S29" s="37" t="str">
        <f>'110.4月菜單'!N35</f>
        <v>玉米濃湯(芡)</v>
      </c>
      <c r="T29" s="37" t="s">
        <v>48</v>
      </c>
      <c r="U29" s="37"/>
      <c r="V29" s="429"/>
      <c r="W29" s="38" t="s">
        <v>43</v>
      </c>
      <c r="X29" s="39" t="s">
        <v>19</v>
      </c>
      <c r="Y29" s="40">
        <v>5.5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</row>
    <row r="30" spans="2:33" ht="27.95" customHeight="1">
      <c r="B30" s="42" t="s">
        <v>8</v>
      </c>
      <c r="C30" s="428"/>
      <c r="D30" s="2" t="s">
        <v>63</v>
      </c>
      <c r="E30" s="2"/>
      <c r="F30" s="2">
        <v>90</v>
      </c>
      <c r="G30" s="2" t="s">
        <v>120</v>
      </c>
      <c r="H30" s="2"/>
      <c r="I30" s="2">
        <v>50</v>
      </c>
      <c r="J30" s="2" t="s">
        <v>285</v>
      </c>
      <c r="K30" s="171" t="s">
        <v>286</v>
      </c>
      <c r="L30" s="2">
        <v>40</v>
      </c>
      <c r="M30" s="2" t="s">
        <v>171</v>
      </c>
      <c r="N30" s="3"/>
      <c r="O30" s="2">
        <v>40</v>
      </c>
      <c r="P30" s="2" t="s">
        <v>64</v>
      </c>
      <c r="Q30" s="2"/>
      <c r="R30" s="2">
        <v>100</v>
      </c>
      <c r="S30" s="138" t="s">
        <v>291</v>
      </c>
      <c r="T30" s="138"/>
      <c r="U30" s="138">
        <v>25</v>
      </c>
      <c r="V30" s="430"/>
      <c r="W30" s="112">
        <v>106.5</v>
      </c>
      <c r="X30" s="43" t="s">
        <v>24</v>
      </c>
      <c r="Y30" s="44">
        <v>2.1</v>
      </c>
      <c r="Z30" s="19"/>
      <c r="AA30" s="45" t="s">
        <v>25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</row>
    <row r="31" spans="2:33" ht="27.95" customHeight="1">
      <c r="B31" s="42">
        <v>22</v>
      </c>
      <c r="C31" s="428"/>
      <c r="D31" s="2" t="s">
        <v>65</v>
      </c>
      <c r="E31" s="2"/>
      <c r="F31" s="223">
        <v>50</v>
      </c>
      <c r="G31" s="2" t="s">
        <v>85</v>
      </c>
      <c r="H31" s="2"/>
      <c r="I31" s="2">
        <v>30</v>
      </c>
      <c r="J31" s="2" t="s">
        <v>287</v>
      </c>
      <c r="K31" s="136" t="s">
        <v>272</v>
      </c>
      <c r="L31" s="2">
        <v>30</v>
      </c>
      <c r="M31" s="2" t="s">
        <v>172</v>
      </c>
      <c r="N31" s="3"/>
      <c r="O31" s="2">
        <v>5</v>
      </c>
      <c r="P31" s="2"/>
      <c r="Q31" s="2"/>
      <c r="R31" s="2"/>
      <c r="S31" s="3" t="s">
        <v>107</v>
      </c>
      <c r="T31" s="103"/>
      <c r="U31" s="2">
        <v>3</v>
      </c>
      <c r="V31" s="430"/>
      <c r="W31" s="47" t="s">
        <v>45</v>
      </c>
      <c r="X31" s="48" t="s">
        <v>26</v>
      </c>
      <c r="Y31" s="44">
        <v>1.8</v>
      </c>
      <c r="Z31" s="20"/>
      <c r="AA31" s="49" t="s">
        <v>27</v>
      </c>
      <c r="AB31" s="21">
        <v>2</v>
      </c>
      <c r="AC31" s="50">
        <f>AB31*7</f>
        <v>14</v>
      </c>
      <c r="AD31" s="21">
        <f>AB31*5</f>
        <v>10</v>
      </c>
      <c r="AE31" s="21" t="s">
        <v>28</v>
      </c>
      <c r="AF31" s="51">
        <f>AC31*4+AD31*9</f>
        <v>146</v>
      </c>
    </row>
    <row r="32" spans="2:33" ht="27.95" customHeight="1">
      <c r="B32" s="42" t="s">
        <v>10</v>
      </c>
      <c r="C32" s="428"/>
      <c r="D32" s="52"/>
      <c r="E32" s="52"/>
      <c r="F32" s="2"/>
      <c r="G32" s="2"/>
      <c r="H32" s="52"/>
      <c r="I32" s="2"/>
      <c r="J32" s="2"/>
      <c r="K32" s="137"/>
      <c r="L32" s="2"/>
      <c r="M32" s="2" t="s">
        <v>131</v>
      </c>
      <c r="N32" s="3"/>
      <c r="O32" s="2">
        <v>5</v>
      </c>
      <c r="P32" s="2"/>
      <c r="Q32" s="52"/>
      <c r="R32" s="2"/>
      <c r="S32" s="3" t="s">
        <v>293</v>
      </c>
      <c r="T32" s="103"/>
      <c r="U32" s="2">
        <v>3</v>
      </c>
      <c r="V32" s="430"/>
      <c r="W32" s="107">
        <v>23</v>
      </c>
      <c r="X32" s="48" t="s">
        <v>29</v>
      </c>
      <c r="Y32" s="44">
        <v>2.5</v>
      </c>
      <c r="Z32" s="19"/>
      <c r="AA32" s="20" t="s">
        <v>30</v>
      </c>
      <c r="AB32" s="21">
        <v>1.8</v>
      </c>
      <c r="AC32" s="21">
        <f>AB32*1</f>
        <v>1.8</v>
      </c>
      <c r="AD32" s="21" t="s">
        <v>28</v>
      </c>
      <c r="AE32" s="21">
        <f>AB32*5</f>
        <v>9</v>
      </c>
      <c r="AF32" s="21">
        <f>AC32*4+AE32*4</f>
        <v>43.2</v>
      </c>
    </row>
    <row r="33" spans="2:37" ht="27.95" customHeight="1">
      <c r="B33" s="432" t="s">
        <v>39</v>
      </c>
      <c r="C33" s="428"/>
      <c r="D33" s="52"/>
      <c r="E33" s="52"/>
      <c r="F33" s="2"/>
      <c r="G33" s="2"/>
      <c r="H33" s="52"/>
      <c r="I33" s="2"/>
      <c r="J33" s="3"/>
      <c r="K33" s="103"/>
      <c r="L33" s="2"/>
      <c r="M33" s="2" t="s">
        <v>98</v>
      </c>
      <c r="N33" s="3"/>
      <c r="O33" s="2">
        <v>1</v>
      </c>
      <c r="P33" s="2"/>
      <c r="Q33" s="52"/>
      <c r="R33" s="2"/>
      <c r="S33" s="3" t="s">
        <v>98</v>
      </c>
      <c r="T33" s="103"/>
      <c r="U33" s="2">
        <v>10</v>
      </c>
      <c r="V33" s="430"/>
      <c r="W33" s="47" t="s">
        <v>46</v>
      </c>
      <c r="X33" s="48" t="s">
        <v>32</v>
      </c>
      <c r="Y33" s="44">
        <v>0</v>
      </c>
      <c r="Z33" s="20"/>
      <c r="AA33" s="20" t="s">
        <v>33</v>
      </c>
      <c r="AB33" s="21">
        <v>2.5</v>
      </c>
      <c r="AC33" s="21"/>
      <c r="AD33" s="21">
        <f>AB33*5</f>
        <v>12.5</v>
      </c>
      <c r="AE33" s="21" t="s">
        <v>28</v>
      </c>
      <c r="AF33" s="21">
        <f>AD33*9</f>
        <v>112.5</v>
      </c>
      <c r="AJ33" s="20"/>
    </row>
    <row r="34" spans="2:37" ht="27.95" customHeight="1">
      <c r="B34" s="432"/>
      <c r="C34" s="428"/>
      <c r="D34" s="52"/>
      <c r="E34" s="52"/>
      <c r="F34" s="2"/>
      <c r="G34" s="2"/>
      <c r="H34" s="52"/>
      <c r="I34" s="2"/>
      <c r="J34" s="3"/>
      <c r="K34" s="52"/>
      <c r="L34" s="3"/>
      <c r="M34" s="3" t="s">
        <v>109</v>
      </c>
      <c r="N34" s="105"/>
      <c r="O34" s="2">
        <v>1</v>
      </c>
      <c r="P34" s="2"/>
      <c r="Q34" s="52"/>
      <c r="R34" s="2"/>
      <c r="S34" s="3"/>
      <c r="T34" s="52"/>
      <c r="U34" s="2"/>
      <c r="V34" s="430"/>
      <c r="W34" s="107">
        <v>27.5</v>
      </c>
      <c r="X34" s="97" t="s">
        <v>41</v>
      </c>
      <c r="Y34" s="53">
        <v>0</v>
      </c>
      <c r="Z34" s="19"/>
      <c r="AA34" s="20" t="s">
        <v>34</v>
      </c>
      <c r="AB34" s="21">
        <v>1</v>
      </c>
      <c r="AE34" s="20">
        <f>AB34*15</f>
        <v>15</v>
      </c>
    </row>
    <row r="35" spans="2:37" ht="27.95" customHeight="1">
      <c r="B35" s="54" t="s">
        <v>35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 t="s">
        <v>133</v>
      </c>
      <c r="N35" s="105" t="s">
        <v>273</v>
      </c>
      <c r="O35" s="2">
        <v>20</v>
      </c>
      <c r="P35" s="2"/>
      <c r="Q35" s="52"/>
      <c r="R35" s="2"/>
      <c r="S35" s="2"/>
      <c r="T35" s="52"/>
      <c r="U35" s="2"/>
      <c r="V35" s="430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0"/>
      <c r="AH35" s="20"/>
      <c r="AI35" s="20"/>
      <c r="AJ35" s="20"/>
      <c r="AK35" s="20"/>
    </row>
    <row r="36" spans="2:37" ht="27.95" customHeight="1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431"/>
      <c r="W36" s="108">
        <f>W30*4+W34*4+W32*9</f>
        <v>743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5"/>
      <c r="AH36" s="20"/>
      <c r="AI36" s="20"/>
      <c r="AJ36" s="20"/>
      <c r="AK36" s="20"/>
    </row>
    <row r="37" spans="2:37" s="41" customFormat="1" ht="27.95" customHeight="1">
      <c r="B37" s="36">
        <v>4</v>
      </c>
      <c r="C37" s="428"/>
      <c r="D37" s="37" t="str">
        <f>'110.4月菜單'!R30</f>
        <v>榨醬麵(豆)</v>
      </c>
      <c r="E37" s="37" t="s">
        <v>48</v>
      </c>
      <c r="F37" s="37"/>
      <c r="G37" s="37" t="str">
        <f>'110.4月菜單'!R31</f>
        <v>阿膳師肉排</v>
      </c>
      <c r="H37" s="37" t="s">
        <v>116</v>
      </c>
      <c r="I37" s="37"/>
      <c r="J37" s="37" t="str">
        <f>'110.4月菜單'!R32</f>
        <v>花生米血糕(冷)</v>
      </c>
      <c r="K37" s="37" t="s">
        <v>48</v>
      </c>
      <c r="L37" s="37"/>
      <c r="M37" s="37" t="str">
        <f>'110.4月菜單'!R33</f>
        <v>黑胡椒毛豆莢</v>
      </c>
      <c r="N37" s="37" t="s">
        <v>108</v>
      </c>
      <c r="O37" s="37"/>
      <c r="P37" s="37" t="str">
        <f>'110.4月菜單'!R34</f>
        <v>深色蔬菜</v>
      </c>
      <c r="Q37" s="37" t="s">
        <v>51</v>
      </c>
      <c r="R37" s="37"/>
      <c r="S37" s="37" t="str">
        <f>'110.4月菜單'!R35</f>
        <v>蔬菜湯</v>
      </c>
      <c r="T37" s="37" t="s">
        <v>52</v>
      </c>
      <c r="U37" s="37"/>
      <c r="V37" s="429"/>
      <c r="W37" s="38" t="s">
        <v>43</v>
      </c>
      <c r="X37" s="39" t="s">
        <v>19</v>
      </c>
      <c r="Y37" s="40">
        <v>4.8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0"/>
      <c r="AH37" s="178"/>
      <c r="AI37" s="178"/>
      <c r="AJ37" s="178"/>
      <c r="AK37" s="111"/>
    </row>
    <row r="38" spans="2:37" ht="27.95" customHeight="1">
      <c r="B38" s="42" t="s">
        <v>8</v>
      </c>
      <c r="C38" s="428"/>
      <c r="D38" s="2" t="s">
        <v>59</v>
      </c>
      <c r="E38" s="3"/>
      <c r="F38" s="2">
        <v>145</v>
      </c>
      <c r="G38" s="2" t="s">
        <v>157</v>
      </c>
      <c r="H38" s="2"/>
      <c r="I38" s="2">
        <v>50</v>
      </c>
      <c r="J38" s="2" t="s">
        <v>259</v>
      </c>
      <c r="K38" s="2" t="s">
        <v>361</v>
      </c>
      <c r="L38" s="2">
        <v>30</v>
      </c>
      <c r="M38" s="182" t="s">
        <v>144</v>
      </c>
      <c r="N38" s="147"/>
      <c r="O38" s="174">
        <v>50</v>
      </c>
      <c r="P38" s="2" t="s">
        <v>64</v>
      </c>
      <c r="Q38" s="3"/>
      <c r="R38" s="2">
        <v>100</v>
      </c>
      <c r="S38" s="138" t="s">
        <v>366</v>
      </c>
      <c r="T38" s="138"/>
      <c r="U38" s="138">
        <v>30</v>
      </c>
      <c r="V38" s="430"/>
      <c r="W38" s="112">
        <v>97</v>
      </c>
      <c r="X38" s="43" t="s">
        <v>24</v>
      </c>
      <c r="Y38" s="44">
        <v>2.2999999999999998</v>
      </c>
      <c r="Z38" s="19"/>
      <c r="AA38" s="45" t="s">
        <v>25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2"/>
      <c r="AH38" s="178"/>
      <c r="AI38" s="178"/>
      <c r="AJ38" s="178"/>
      <c r="AK38" s="20"/>
    </row>
    <row r="39" spans="2:37" ht="27.95" customHeight="1">
      <c r="B39" s="42">
        <v>23</v>
      </c>
      <c r="C39" s="428"/>
      <c r="D39" s="2" t="s">
        <v>78</v>
      </c>
      <c r="E39" s="3"/>
      <c r="F39" s="2">
        <v>35</v>
      </c>
      <c r="G39" s="2"/>
      <c r="H39" s="3"/>
      <c r="I39" s="2"/>
      <c r="J39" s="2" t="s">
        <v>143</v>
      </c>
      <c r="K39" s="2"/>
      <c r="L39" s="2">
        <v>1</v>
      </c>
      <c r="M39" s="182" t="s">
        <v>145</v>
      </c>
      <c r="N39" s="176"/>
      <c r="O39" s="175">
        <v>0.05</v>
      </c>
      <c r="P39" s="2"/>
      <c r="Q39" s="3"/>
      <c r="R39" s="2"/>
      <c r="S39" s="3" t="s">
        <v>367</v>
      </c>
      <c r="T39" s="103"/>
      <c r="U39" s="2">
        <v>10</v>
      </c>
      <c r="V39" s="430"/>
      <c r="W39" s="47" t="s">
        <v>45</v>
      </c>
      <c r="X39" s="48" t="s">
        <v>26</v>
      </c>
      <c r="Y39" s="44">
        <v>2</v>
      </c>
      <c r="Z39" s="20"/>
      <c r="AA39" s="49" t="s">
        <v>27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28</v>
      </c>
      <c r="AF39" s="51">
        <f>AC39*4+AD39*9</f>
        <v>167.89999999999998</v>
      </c>
      <c r="AG39" s="110"/>
      <c r="AH39" s="178"/>
      <c r="AI39" s="178"/>
      <c r="AJ39" s="178"/>
      <c r="AK39" s="20"/>
    </row>
    <row r="40" spans="2:37" ht="27.95" customHeight="1">
      <c r="B40" s="42" t="s">
        <v>10</v>
      </c>
      <c r="C40" s="428"/>
      <c r="D40" s="2" t="s">
        <v>135</v>
      </c>
      <c r="E40" s="2"/>
      <c r="F40" s="2">
        <v>1</v>
      </c>
      <c r="G40" s="2"/>
      <c r="H40" s="3"/>
      <c r="I40" s="2"/>
      <c r="J40" s="2"/>
      <c r="K40" s="2"/>
      <c r="L40" s="2"/>
      <c r="M40" s="3"/>
      <c r="N40" s="176"/>
      <c r="O40" s="175"/>
      <c r="P40" s="2"/>
      <c r="Q40" s="3"/>
      <c r="R40" s="2"/>
      <c r="S40" s="3" t="s">
        <v>368</v>
      </c>
      <c r="T40" s="103"/>
      <c r="U40" s="2">
        <v>2</v>
      </c>
      <c r="V40" s="430"/>
      <c r="W40" s="107">
        <v>24</v>
      </c>
      <c r="X40" s="48" t="s">
        <v>29</v>
      </c>
      <c r="Y40" s="44">
        <v>2.5</v>
      </c>
      <c r="Z40" s="19"/>
      <c r="AA40" s="20" t="s">
        <v>30</v>
      </c>
      <c r="AB40" s="21">
        <v>1.6</v>
      </c>
      <c r="AC40" s="21">
        <f>AB40*1</f>
        <v>1.6</v>
      </c>
      <c r="AD40" s="21" t="s">
        <v>28</v>
      </c>
      <c r="AE40" s="21">
        <f>AB40*5</f>
        <v>8</v>
      </c>
      <c r="AF40" s="21">
        <f>AC40*4+AE40*4</f>
        <v>38.4</v>
      </c>
      <c r="AG40" s="112"/>
      <c r="AH40" s="178"/>
      <c r="AI40" s="178"/>
      <c r="AJ40" s="178"/>
      <c r="AK40" s="20"/>
    </row>
    <row r="41" spans="2:37" ht="27.95" customHeight="1">
      <c r="B41" s="432" t="s">
        <v>31</v>
      </c>
      <c r="C41" s="428"/>
      <c r="D41" s="2" t="s">
        <v>115</v>
      </c>
      <c r="E41" s="2"/>
      <c r="F41" s="2">
        <v>20</v>
      </c>
      <c r="G41" s="2"/>
      <c r="H41" s="3"/>
      <c r="I41" s="2"/>
      <c r="J41" s="2"/>
      <c r="K41" s="2"/>
      <c r="L41" s="2"/>
      <c r="M41" s="2"/>
      <c r="N41" s="137"/>
      <c r="O41" s="2"/>
      <c r="P41" s="2"/>
      <c r="Q41" s="3"/>
      <c r="R41" s="2"/>
      <c r="S41" s="3" t="s">
        <v>369</v>
      </c>
      <c r="T41" s="103"/>
      <c r="U41" s="2">
        <v>1</v>
      </c>
      <c r="V41" s="430"/>
      <c r="W41" s="47" t="s">
        <v>46</v>
      </c>
      <c r="X41" s="48" t="s">
        <v>32</v>
      </c>
      <c r="Y41" s="44">
        <v>0</v>
      </c>
      <c r="Z41" s="20"/>
      <c r="AA41" s="20" t="s">
        <v>33</v>
      </c>
      <c r="AB41" s="21">
        <v>2.5</v>
      </c>
      <c r="AC41" s="21"/>
      <c r="AD41" s="21">
        <f>AB41*5</f>
        <v>12.5</v>
      </c>
      <c r="AE41" s="21" t="s">
        <v>28</v>
      </c>
      <c r="AF41" s="21">
        <f>AD41*9</f>
        <v>112.5</v>
      </c>
      <c r="AG41" s="110"/>
      <c r="AH41" s="20"/>
      <c r="AI41" s="20"/>
      <c r="AJ41" s="20"/>
      <c r="AK41" s="20"/>
    </row>
    <row r="42" spans="2:37" ht="27.95" customHeight="1">
      <c r="B42" s="432"/>
      <c r="C42" s="428"/>
      <c r="D42" s="2" t="s">
        <v>99</v>
      </c>
      <c r="E42" s="2" t="s">
        <v>97</v>
      </c>
      <c r="F42" s="2">
        <v>20</v>
      </c>
      <c r="G42" s="2"/>
      <c r="H42" s="52"/>
      <c r="I42" s="2"/>
      <c r="J42" s="3"/>
      <c r="K42" s="2"/>
      <c r="L42" s="3"/>
      <c r="M42" s="2"/>
      <c r="N42" s="52"/>
      <c r="O42" s="2"/>
      <c r="P42" s="2"/>
      <c r="Q42" s="52"/>
      <c r="R42" s="2"/>
      <c r="S42" s="3"/>
      <c r="T42" s="103"/>
      <c r="U42" s="2"/>
      <c r="V42" s="430"/>
      <c r="W42" s="107">
        <v>27.7</v>
      </c>
      <c r="X42" s="97" t="s">
        <v>41</v>
      </c>
      <c r="Y42" s="53">
        <v>0</v>
      </c>
      <c r="Z42" s="19"/>
      <c r="AA42" s="20" t="s">
        <v>34</v>
      </c>
      <c r="AE42" s="20">
        <f>AB42*15</f>
        <v>0</v>
      </c>
      <c r="AG42" s="112"/>
    </row>
    <row r="43" spans="2:37" ht="27.95" customHeight="1">
      <c r="B43" s="54" t="s">
        <v>35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148"/>
      <c r="N43" s="173"/>
      <c r="O43" s="2"/>
      <c r="P43" s="2"/>
      <c r="Q43" s="52"/>
      <c r="R43" s="2"/>
      <c r="S43" s="3"/>
      <c r="T43" s="52"/>
      <c r="U43" s="3"/>
      <c r="V43" s="430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0"/>
    </row>
    <row r="44" spans="2:37" ht="27.95" customHeight="1" thickBot="1">
      <c r="B44" s="82"/>
      <c r="C44" s="58"/>
      <c r="D44" s="83"/>
      <c r="E44" s="83"/>
      <c r="F44" s="84"/>
      <c r="G44" s="84"/>
      <c r="H44" s="83"/>
      <c r="I44" s="84"/>
      <c r="J44" s="84"/>
      <c r="K44" s="83"/>
      <c r="L44" s="84"/>
      <c r="M44" s="84"/>
      <c r="N44" s="83"/>
      <c r="O44" s="84"/>
      <c r="P44" s="84"/>
      <c r="Q44" s="83"/>
      <c r="R44" s="84"/>
      <c r="S44" s="84"/>
      <c r="T44" s="83"/>
      <c r="U44" s="84"/>
      <c r="V44" s="431"/>
      <c r="W44" s="108">
        <f>W38*4+W42*4+W40*9</f>
        <v>714.8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5"/>
    </row>
    <row r="45" spans="2:37" s="88" customFormat="1" ht="21.75" customHeight="1">
      <c r="B45" s="85"/>
      <c r="C45" s="20"/>
      <c r="D45" s="46"/>
      <c r="E45" s="86"/>
      <c r="F45" s="46"/>
      <c r="G45" s="46"/>
      <c r="H45" s="86"/>
      <c r="I45" s="46"/>
      <c r="J45" s="444"/>
      <c r="K45" s="444"/>
      <c r="L45" s="444"/>
      <c r="M45" s="444"/>
      <c r="N45" s="444"/>
      <c r="O45" s="444"/>
      <c r="P45" s="444"/>
      <c r="Q45" s="444"/>
      <c r="R45" s="444"/>
      <c r="S45" s="444"/>
      <c r="T45" s="444"/>
      <c r="U45" s="444"/>
      <c r="V45" s="444"/>
      <c r="W45" s="444"/>
      <c r="X45" s="444"/>
      <c r="Y45" s="444"/>
      <c r="Z45" s="87"/>
      <c r="AA45" s="74"/>
      <c r="AB45" s="68"/>
      <c r="AC45" s="74"/>
      <c r="AD45" s="74"/>
      <c r="AE45" s="74"/>
      <c r="AF45" s="74"/>
      <c r="AG45" s="74"/>
    </row>
    <row r="46" spans="2:37" ht="27.75">
      <c r="B46" s="68"/>
      <c r="C46" s="88"/>
      <c r="D46" s="437"/>
      <c r="E46" s="437"/>
      <c r="F46" s="438"/>
      <c r="G46" s="438"/>
      <c r="H46" s="89"/>
      <c r="I46" s="20"/>
      <c r="J46" s="20"/>
      <c r="K46" s="89"/>
      <c r="L46" s="20"/>
      <c r="M46" s="177"/>
      <c r="N46" s="178"/>
      <c r="O46" s="178"/>
      <c r="P46" s="20"/>
      <c r="Q46" s="89"/>
      <c r="R46" s="20"/>
      <c r="T46" s="89"/>
      <c r="U46" s="20"/>
      <c r="V46" s="90"/>
      <c r="Y46" s="93"/>
    </row>
    <row r="47" spans="2:37" ht="27.75">
      <c r="L47" s="20"/>
      <c r="M47" s="177"/>
      <c r="N47" s="178"/>
      <c r="O47" s="178"/>
      <c r="P47" s="20"/>
      <c r="Y47" s="93"/>
    </row>
    <row r="48" spans="2:37">
      <c r="Y48" s="93"/>
    </row>
    <row r="49" spans="25:25">
      <c r="Y49" s="93"/>
    </row>
    <row r="50" spans="25:25">
      <c r="Y50" s="93"/>
    </row>
    <row r="51" spans="25:25">
      <c r="Y51" s="93"/>
    </row>
    <row r="52" spans="25:25">
      <c r="Y52" s="93"/>
    </row>
  </sheetData>
  <mergeCells count="20">
    <mergeCell ref="C13:C18"/>
    <mergeCell ref="V13:V20"/>
    <mergeCell ref="B17:B18"/>
    <mergeCell ref="B1:Y1"/>
    <mergeCell ref="B2:G2"/>
    <mergeCell ref="C5:C10"/>
    <mergeCell ref="V5:V12"/>
    <mergeCell ref="B9:B10"/>
    <mergeCell ref="G3:L3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13" zoomScale="60" workbookViewId="0">
      <selection activeCell="F14" sqref="F14"/>
    </sheetView>
  </sheetViews>
  <sheetFormatPr defaultColWidth="9" defaultRowHeight="20.25"/>
  <cols>
    <col min="1" max="1" width="1.875" style="46" customWidth="1"/>
    <col min="2" max="2" width="4.875" style="85" customWidth="1"/>
    <col min="3" max="3" width="0" style="46" hidden="1" customWidth="1"/>
    <col min="4" max="4" width="18.625" style="46" customWidth="1"/>
    <col min="5" max="5" width="5.625" style="86" customWidth="1"/>
    <col min="6" max="6" width="9.625" style="46" customWidth="1"/>
    <col min="7" max="7" width="18.625" style="46" customWidth="1"/>
    <col min="8" max="8" width="5.625" style="86" customWidth="1"/>
    <col min="9" max="9" width="9.625" style="46" customWidth="1"/>
    <col min="10" max="10" width="18.625" style="46" customWidth="1"/>
    <col min="11" max="11" width="5.625" style="86" customWidth="1"/>
    <col min="12" max="12" width="9.625" style="46" customWidth="1"/>
    <col min="13" max="13" width="18.625" style="46" customWidth="1"/>
    <col min="14" max="14" width="5.625" style="86" customWidth="1"/>
    <col min="15" max="15" width="9.625" style="46" customWidth="1"/>
    <col min="16" max="16" width="18.625" style="46" customWidth="1"/>
    <col min="17" max="17" width="5.625" style="86" customWidth="1"/>
    <col min="18" max="18" width="9.625" style="46" customWidth="1"/>
    <col min="19" max="19" width="18.625" style="46" customWidth="1"/>
    <col min="20" max="20" width="5.625" style="86" customWidth="1"/>
    <col min="21" max="21" width="9.625" style="46" customWidth="1"/>
    <col min="22" max="22" width="5.25" style="94" customWidth="1"/>
    <col min="23" max="23" width="11.75" style="91" customWidth="1"/>
    <col min="24" max="24" width="11.25" style="92" customWidth="1"/>
    <col min="25" max="25" width="6.625" style="95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>
      <c r="B1" s="433" t="s">
        <v>395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6"/>
      <c r="AB1" s="8"/>
    </row>
    <row r="2" spans="2:33" s="7" customFormat="1" ht="13.5" customHeight="1">
      <c r="B2" s="434"/>
      <c r="C2" s="435"/>
      <c r="D2" s="435"/>
      <c r="E2" s="435"/>
      <c r="F2" s="435"/>
      <c r="G2" s="435"/>
      <c r="H2" s="152"/>
      <c r="I2" s="6"/>
      <c r="J2" s="6"/>
      <c r="K2" s="152"/>
      <c r="L2" s="6"/>
      <c r="M2" s="6"/>
      <c r="N2" s="152"/>
      <c r="O2" s="6"/>
      <c r="P2" s="6"/>
      <c r="Q2" s="152"/>
      <c r="R2" s="6"/>
      <c r="S2" s="6"/>
      <c r="T2" s="152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>
      <c r="B3" s="98" t="s">
        <v>42</v>
      </c>
      <c r="C3" s="13"/>
      <c r="D3" s="14"/>
      <c r="E3" s="14"/>
      <c r="F3" s="14"/>
      <c r="G3" s="436" t="s">
        <v>371</v>
      </c>
      <c r="H3" s="436"/>
      <c r="I3" s="436"/>
      <c r="J3" s="436"/>
      <c r="K3" s="436"/>
      <c r="L3" s="436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>
      <c r="B4" s="22" t="s">
        <v>0</v>
      </c>
      <c r="C4" s="23" t="s">
        <v>1</v>
      </c>
      <c r="D4" s="24" t="s">
        <v>2</v>
      </c>
      <c r="E4" s="25" t="s">
        <v>40</v>
      </c>
      <c r="F4" s="24"/>
      <c r="G4" s="24" t="s">
        <v>3</v>
      </c>
      <c r="H4" s="25" t="s">
        <v>40</v>
      </c>
      <c r="I4" s="24"/>
      <c r="J4" s="24" t="s">
        <v>4</v>
      </c>
      <c r="K4" s="25" t="s">
        <v>40</v>
      </c>
      <c r="L4" s="26"/>
      <c r="M4" s="24" t="s">
        <v>4</v>
      </c>
      <c r="N4" s="25" t="s">
        <v>40</v>
      </c>
      <c r="O4" s="24"/>
      <c r="P4" s="24" t="s">
        <v>4</v>
      </c>
      <c r="Q4" s="25" t="s">
        <v>40</v>
      </c>
      <c r="R4" s="24"/>
      <c r="S4" s="27" t="s">
        <v>5</v>
      </c>
      <c r="T4" s="25" t="s">
        <v>40</v>
      </c>
      <c r="U4" s="24"/>
      <c r="V4" s="101" t="s">
        <v>47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9"/>
    </row>
    <row r="5" spans="2:33" s="41" customFormat="1" ht="65.099999999999994" customHeight="1">
      <c r="B5" s="36">
        <v>4</v>
      </c>
      <c r="C5" s="428"/>
      <c r="D5" s="37" t="str">
        <f>'110.4月菜單'!B39</f>
        <v>香Q米飯</v>
      </c>
      <c r="E5" s="37" t="s">
        <v>54</v>
      </c>
      <c r="F5" s="1" t="s">
        <v>16</v>
      </c>
      <c r="G5" s="37" t="str">
        <f>'110.4月菜單'!B40</f>
        <v>咖哩肉</v>
      </c>
      <c r="H5" s="37" t="s">
        <v>48</v>
      </c>
      <c r="I5" s="1" t="s">
        <v>16</v>
      </c>
      <c r="J5" s="37" t="str">
        <f>'110.4月菜單'!B41</f>
        <v>菜脯蛋(醃)</v>
      </c>
      <c r="K5" s="37" t="s">
        <v>139</v>
      </c>
      <c r="L5" s="1" t="s">
        <v>16</v>
      </c>
      <c r="M5" s="37" t="str">
        <f>'110.4月菜單'!B42</f>
        <v>起司焗白菜鍋</v>
      </c>
      <c r="N5" s="37" t="s">
        <v>117</v>
      </c>
      <c r="O5" s="1" t="s">
        <v>16</v>
      </c>
      <c r="P5" s="37" t="str">
        <f>'110.4月菜單'!B43</f>
        <v>深色蔬菜</v>
      </c>
      <c r="Q5" s="37" t="s">
        <v>56</v>
      </c>
      <c r="R5" s="1" t="s">
        <v>16</v>
      </c>
      <c r="S5" s="37" t="str">
        <f>'110.4月菜單'!B44</f>
        <v>味噌豆腐湯(豆)</v>
      </c>
      <c r="T5" s="37" t="s">
        <v>55</v>
      </c>
      <c r="U5" s="1" t="s">
        <v>16</v>
      </c>
      <c r="V5" s="429"/>
      <c r="W5" s="38" t="s">
        <v>43</v>
      </c>
      <c r="X5" s="39" t="s">
        <v>19</v>
      </c>
      <c r="Y5" s="40">
        <v>5.3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0"/>
    </row>
    <row r="6" spans="2:33" ht="27.95" customHeight="1">
      <c r="B6" s="42" t="s">
        <v>8</v>
      </c>
      <c r="C6" s="428"/>
      <c r="D6" s="2" t="s">
        <v>63</v>
      </c>
      <c r="E6" s="3"/>
      <c r="F6" s="2">
        <v>100</v>
      </c>
      <c r="G6" s="2" t="s">
        <v>155</v>
      </c>
      <c r="H6" s="2"/>
      <c r="I6" s="2">
        <v>30</v>
      </c>
      <c r="J6" s="2" t="s">
        <v>297</v>
      </c>
      <c r="K6" s="2" t="s">
        <v>121</v>
      </c>
      <c r="L6" s="2">
        <v>15</v>
      </c>
      <c r="M6" s="3" t="s">
        <v>298</v>
      </c>
      <c r="N6" s="103"/>
      <c r="O6" s="2">
        <v>60</v>
      </c>
      <c r="P6" s="2" t="s">
        <v>64</v>
      </c>
      <c r="Q6" s="2"/>
      <c r="R6" s="2">
        <v>100</v>
      </c>
      <c r="S6" s="3" t="s">
        <v>147</v>
      </c>
      <c r="T6" s="2"/>
      <c r="U6" s="2">
        <v>1</v>
      </c>
      <c r="V6" s="430"/>
      <c r="W6" s="112">
        <v>103.5</v>
      </c>
      <c r="X6" s="43" t="s">
        <v>24</v>
      </c>
      <c r="Y6" s="44">
        <v>2.2000000000000002</v>
      </c>
      <c r="Z6" s="19"/>
      <c r="AA6" s="45" t="s">
        <v>25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2"/>
    </row>
    <row r="7" spans="2:33" ht="27.95" customHeight="1">
      <c r="B7" s="42">
        <v>26</v>
      </c>
      <c r="C7" s="428"/>
      <c r="D7" s="2"/>
      <c r="E7" s="3"/>
      <c r="F7" s="2"/>
      <c r="G7" s="2" t="s">
        <v>76</v>
      </c>
      <c r="H7" s="2"/>
      <c r="I7" s="2">
        <v>40</v>
      </c>
      <c r="J7" s="2" t="s">
        <v>292</v>
      </c>
      <c r="K7" s="2"/>
      <c r="L7" s="2">
        <v>40</v>
      </c>
      <c r="M7" s="3" t="s">
        <v>98</v>
      </c>
      <c r="N7" s="2"/>
      <c r="O7" s="2">
        <v>3</v>
      </c>
      <c r="P7" s="2"/>
      <c r="Q7" s="2"/>
      <c r="R7" s="2"/>
      <c r="S7" s="3" t="s">
        <v>133</v>
      </c>
      <c r="T7" s="2" t="s">
        <v>273</v>
      </c>
      <c r="U7" s="2">
        <v>30</v>
      </c>
      <c r="V7" s="430"/>
      <c r="W7" s="47" t="s">
        <v>45</v>
      </c>
      <c r="X7" s="48" t="s">
        <v>26</v>
      </c>
      <c r="Y7" s="44">
        <v>1.8</v>
      </c>
      <c r="Z7" s="20"/>
      <c r="AA7" s="49" t="s">
        <v>27</v>
      </c>
      <c r="AB7" s="21">
        <v>2</v>
      </c>
      <c r="AC7" s="50">
        <f>AB7*7</f>
        <v>14</v>
      </c>
      <c r="AD7" s="21">
        <f>AB7*5</f>
        <v>10</v>
      </c>
      <c r="AE7" s="21" t="s">
        <v>28</v>
      </c>
      <c r="AF7" s="51">
        <f>AC7*4+AD7*9</f>
        <v>146</v>
      </c>
      <c r="AG7" s="110"/>
    </row>
    <row r="8" spans="2:33" ht="27.95" customHeight="1">
      <c r="B8" s="42" t="s">
        <v>10</v>
      </c>
      <c r="C8" s="428"/>
      <c r="D8" s="2"/>
      <c r="E8" s="3"/>
      <c r="F8" s="2"/>
      <c r="G8" s="2" t="s">
        <v>85</v>
      </c>
      <c r="H8" s="52"/>
      <c r="I8" s="2">
        <v>3</v>
      </c>
      <c r="J8" s="2"/>
      <c r="K8" s="52"/>
      <c r="L8" s="2"/>
      <c r="M8" s="3" t="s">
        <v>248</v>
      </c>
      <c r="N8" s="103"/>
      <c r="O8" s="2">
        <v>10</v>
      </c>
      <c r="P8" s="2"/>
      <c r="Q8" s="52"/>
      <c r="R8" s="2"/>
      <c r="S8" s="3" t="s">
        <v>132</v>
      </c>
      <c r="T8" s="2"/>
      <c r="U8" s="2">
        <v>1</v>
      </c>
      <c r="V8" s="430"/>
      <c r="W8" s="107">
        <v>21</v>
      </c>
      <c r="X8" s="48" t="s">
        <v>29</v>
      </c>
      <c r="Y8" s="44">
        <v>2</v>
      </c>
      <c r="Z8" s="19"/>
      <c r="AA8" s="20" t="s">
        <v>30</v>
      </c>
      <c r="AB8" s="21">
        <v>1.5</v>
      </c>
      <c r="AC8" s="21">
        <f>AB8*1</f>
        <v>1.5</v>
      </c>
      <c r="AD8" s="21" t="s">
        <v>28</v>
      </c>
      <c r="AE8" s="21">
        <f>AB8*5</f>
        <v>7.5</v>
      </c>
      <c r="AF8" s="21">
        <f>AC8*4+AE8*4</f>
        <v>36</v>
      </c>
      <c r="AG8" s="112"/>
    </row>
    <row r="9" spans="2:33" ht="27.95" customHeight="1">
      <c r="B9" s="432" t="s">
        <v>36</v>
      </c>
      <c r="C9" s="428"/>
      <c r="D9" s="3"/>
      <c r="E9" s="3"/>
      <c r="F9" s="3"/>
      <c r="G9" s="2" t="s">
        <v>156</v>
      </c>
      <c r="H9" s="52"/>
      <c r="I9" s="2">
        <v>1</v>
      </c>
      <c r="K9" s="172"/>
      <c r="M9" s="3"/>
      <c r="N9" s="2"/>
      <c r="O9" s="2"/>
      <c r="P9" s="2"/>
      <c r="Q9" s="52"/>
      <c r="R9" s="2"/>
      <c r="S9" s="3"/>
      <c r="T9" s="103"/>
      <c r="U9" s="2"/>
      <c r="V9" s="430"/>
      <c r="W9" s="47" t="s">
        <v>46</v>
      </c>
      <c r="X9" s="48" t="s">
        <v>32</v>
      </c>
      <c r="Y9" s="44">
        <v>0</v>
      </c>
      <c r="Z9" s="20"/>
      <c r="AA9" s="20" t="s">
        <v>33</v>
      </c>
      <c r="AB9" s="21">
        <v>2.5</v>
      </c>
      <c r="AC9" s="21"/>
      <c r="AD9" s="21">
        <f>AB9*5</f>
        <v>12.5</v>
      </c>
      <c r="AE9" s="21" t="s">
        <v>28</v>
      </c>
      <c r="AF9" s="21">
        <f>AD9*9</f>
        <v>112.5</v>
      </c>
      <c r="AG9" s="110"/>
    </row>
    <row r="10" spans="2:33" ht="27.95" customHeight="1">
      <c r="B10" s="432"/>
      <c r="C10" s="428"/>
      <c r="D10" s="3"/>
      <c r="E10" s="3"/>
      <c r="F10" s="3"/>
      <c r="G10" s="2"/>
      <c r="H10" s="52"/>
      <c r="I10" s="2"/>
      <c r="K10" s="172"/>
      <c r="M10" s="3"/>
      <c r="N10" s="2"/>
      <c r="O10" s="2"/>
      <c r="P10" s="2"/>
      <c r="Q10" s="52"/>
      <c r="R10" s="2"/>
      <c r="S10" s="2"/>
      <c r="T10" s="52"/>
      <c r="U10" s="2"/>
      <c r="V10" s="430"/>
      <c r="W10" s="107">
        <v>27.8</v>
      </c>
      <c r="X10" s="97" t="s">
        <v>41</v>
      </c>
      <c r="Y10" s="53">
        <v>0</v>
      </c>
      <c r="Z10" s="19"/>
      <c r="AA10" s="20" t="s">
        <v>34</v>
      </c>
      <c r="AE10" s="20">
        <f>AB10*15</f>
        <v>0</v>
      </c>
      <c r="AG10" s="112"/>
    </row>
    <row r="11" spans="2:33" ht="27.95" customHeight="1">
      <c r="B11" s="54" t="s">
        <v>35</v>
      </c>
      <c r="C11" s="55"/>
      <c r="D11" s="3"/>
      <c r="E11" s="52"/>
      <c r="F11" s="3"/>
      <c r="G11" s="2"/>
      <c r="H11" s="52"/>
      <c r="I11" s="2"/>
      <c r="K11" s="172"/>
      <c r="M11" s="2"/>
      <c r="N11" s="52"/>
      <c r="O11" s="2"/>
      <c r="P11" s="2"/>
      <c r="Q11" s="52"/>
      <c r="R11" s="2"/>
      <c r="S11" s="2"/>
      <c r="T11" s="52"/>
      <c r="U11" s="2"/>
      <c r="V11" s="430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0"/>
    </row>
    <row r="12" spans="2:33" ht="27.95" customHeight="1">
      <c r="B12" s="57"/>
      <c r="C12" s="58"/>
      <c r="D12" s="52"/>
      <c r="E12" s="52"/>
      <c r="F12" s="2"/>
      <c r="G12" s="2"/>
      <c r="H12" s="52"/>
      <c r="I12" s="2"/>
      <c r="J12" s="148"/>
      <c r="K12" s="188"/>
      <c r="L12" s="149"/>
      <c r="M12" s="2"/>
      <c r="N12" s="52"/>
      <c r="O12" s="2"/>
      <c r="P12" s="2"/>
      <c r="Q12" s="52"/>
      <c r="R12" s="2"/>
      <c r="S12" s="2"/>
      <c r="T12" s="52"/>
      <c r="U12" s="2"/>
      <c r="V12" s="431"/>
      <c r="W12" s="108">
        <f>W6*4+W10*4+W8*9</f>
        <v>714.2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5"/>
    </row>
    <row r="13" spans="2:33" s="41" customFormat="1" ht="27.95" customHeight="1">
      <c r="B13" s="36">
        <v>4</v>
      </c>
      <c r="C13" s="428"/>
      <c r="D13" s="37" t="str">
        <f>'110.4月菜單'!F39</f>
        <v>麥片飯</v>
      </c>
      <c r="E13" s="37" t="s">
        <v>111</v>
      </c>
      <c r="F13" s="37"/>
      <c r="G13" s="37" t="str">
        <f>'110.4月菜單'!F40</f>
        <v>香酥花枝排(炸)(海加)</v>
      </c>
      <c r="H13" s="37" t="s">
        <v>152</v>
      </c>
      <c r="I13" s="37"/>
      <c r="J13" s="37" t="str">
        <f>'110.4月菜單'!F41</f>
        <v>瓜仔肉(醃)</v>
      </c>
      <c r="K13" s="37" t="s">
        <v>71</v>
      </c>
      <c r="L13" s="37"/>
      <c r="M13" s="37" t="str">
        <f>'110.4月菜單'!F42</f>
        <v>花花世界</v>
      </c>
      <c r="N13" s="37" t="s">
        <v>106</v>
      </c>
      <c r="O13" s="37"/>
      <c r="P13" s="37" t="str">
        <f>'110.4月菜單'!F43</f>
        <v>淺色蔬菜</v>
      </c>
      <c r="Q13" s="37" t="s">
        <v>56</v>
      </c>
      <c r="R13" s="37"/>
      <c r="S13" s="37" t="str">
        <f>'110.4月菜單'!F44</f>
        <v>麵線糊湯(芡)</v>
      </c>
      <c r="T13" s="37" t="s">
        <v>106</v>
      </c>
      <c r="U13" s="37"/>
      <c r="V13" s="429"/>
      <c r="W13" s="38" t="s">
        <v>43</v>
      </c>
      <c r="X13" s="39" t="s">
        <v>19</v>
      </c>
      <c r="Y13" s="40">
        <v>5.3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0"/>
    </row>
    <row r="14" spans="2:33" ht="27.95" customHeight="1">
      <c r="B14" s="42" t="s">
        <v>8</v>
      </c>
      <c r="C14" s="428"/>
      <c r="D14" s="2" t="s">
        <v>86</v>
      </c>
      <c r="E14" s="2"/>
      <c r="F14" s="223">
        <v>40</v>
      </c>
      <c r="G14" s="69" t="s">
        <v>325</v>
      </c>
      <c r="H14" s="147" t="s">
        <v>299</v>
      </c>
      <c r="I14" s="146">
        <v>50</v>
      </c>
      <c r="J14" s="3" t="s">
        <v>174</v>
      </c>
      <c r="K14" s="3"/>
      <c r="L14" s="3">
        <v>35</v>
      </c>
      <c r="M14" s="2" t="s">
        <v>247</v>
      </c>
      <c r="N14" s="2"/>
      <c r="O14" s="2">
        <v>70</v>
      </c>
      <c r="P14" s="2" t="s">
        <v>64</v>
      </c>
      <c r="Q14" s="2"/>
      <c r="R14" s="2">
        <v>100</v>
      </c>
      <c r="S14" s="3" t="s">
        <v>114</v>
      </c>
      <c r="T14" s="2"/>
      <c r="U14" s="2">
        <v>8</v>
      </c>
      <c r="V14" s="430"/>
      <c r="W14" s="112">
        <v>105</v>
      </c>
      <c r="X14" s="43" t="s">
        <v>24</v>
      </c>
      <c r="Y14" s="44">
        <v>2.1</v>
      </c>
      <c r="Z14" s="19"/>
      <c r="AA14" s="45" t="s">
        <v>25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2"/>
    </row>
    <row r="15" spans="2:33" ht="27.95" customHeight="1">
      <c r="B15" s="42">
        <v>27</v>
      </c>
      <c r="C15" s="428"/>
      <c r="D15" s="2" t="s">
        <v>112</v>
      </c>
      <c r="E15" s="2"/>
      <c r="F15" s="2">
        <v>60</v>
      </c>
      <c r="G15" s="148"/>
      <c r="H15" s="151"/>
      <c r="I15" s="149"/>
      <c r="J15" s="3" t="s">
        <v>300</v>
      </c>
      <c r="K15" s="3" t="s">
        <v>280</v>
      </c>
      <c r="L15" s="3">
        <v>30</v>
      </c>
      <c r="M15" s="2" t="s">
        <v>110</v>
      </c>
      <c r="N15" s="2"/>
      <c r="O15" s="2">
        <v>4</v>
      </c>
      <c r="P15" s="2"/>
      <c r="Q15" s="2"/>
      <c r="R15" s="2"/>
      <c r="S15" s="3" t="s">
        <v>122</v>
      </c>
      <c r="T15" s="2"/>
      <c r="U15" s="2">
        <v>7.5</v>
      </c>
      <c r="V15" s="430"/>
      <c r="W15" s="47" t="s">
        <v>45</v>
      </c>
      <c r="X15" s="48" t="s">
        <v>26</v>
      </c>
      <c r="Y15" s="44">
        <v>2.1</v>
      </c>
      <c r="Z15" s="20"/>
      <c r="AA15" s="49" t="s">
        <v>27</v>
      </c>
      <c r="AB15" s="21">
        <v>2</v>
      </c>
      <c r="AC15" s="50">
        <f>AB15*7</f>
        <v>14</v>
      </c>
      <c r="AD15" s="21">
        <f>AB15*5</f>
        <v>10</v>
      </c>
      <c r="AE15" s="21" t="s">
        <v>28</v>
      </c>
      <c r="AF15" s="51">
        <f>AC15*4+AD15*9</f>
        <v>146</v>
      </c>
      <c r="AG15" s="110"/>
    </row>
    <row r="16" spans="2:33" ht="27.95" customHeight="1">
      <c r="B16" s="42" t="s">
        <v>10</v>
      </c>
      <c r="C16" s="428"/>
      <c r="D16" s="52"/>
      <c r="E16" s="52"/>
      <c r="F16" s="2"/>
      <c r="G16" s="182"/>
      <c r="H16" s="150"/>
      <c r="I16" s="146"/>
      <c r="J16" s="3"/>
      <c r="K16" s="3"/>
      <c r="L16" s="3"/>
      <c r="M16" s="2" t="s">
        <v>98</v>
      </c>
      <c r="N16" s="2"/>
      <c r="O16" s="2">
        <v>1</v>
      </c>
      <c r="P16" s="2"/>
      <c r="Q16" s="52"/>
      <c r="R16" s="2"/>
      <c r="S16" s="3" t="s">
        <v>107</v>
      </c>
      <c r="T16" s="2"/>
      <c r="U16" s="2">
        <v>1.5</v>
      </c>
      <c r="V16" s="430"/>
      <c r="W16" s="107">
        <v>23</v>
      </c>
      <c r="X16" s="48" t="s">
        <v>29</v>
      </c>
      <c r="Y16" s="44">
        <v>2.5</v>
      </c>
      <c r="Z16" s="19"/>
      <c r="AA16" s="20" t="s">
        <v>30</v>
      </c>
      <c r="AB16" s="21">
        <v>1.7</v>
      </c>
      <c r="AC16" s="21">
        <f>AB16*1</f>
        <v>1.7</v>
      </c>
      <c r="AD16" s="21" t="s">
        <v>28</v>
      </c>
      <c r="AE16" s="21">
        <f>AB16*5</f>
        <v>8.5</v>
      </c>
      <c r="AF16" s="21">
        <f>AC16*4+AE16*4</f>
        <v>40.799999999999997</v>
      </c>
      <c r="AG16" s="112"/>
    </row>
    <row r="17" spans="2:33" ht="27.95" customHeight="1">
      <c r="B17" s="432" t="s">
        <v>37</v>
      </c>
      <c r="C17" s="428"/>
      <c r="D17" s="52"/>
      <c r="E17" s="52"/>
      <c r="F17" s="2"/>
      <c r="G17" s="2"/>
      <c r="H17" s="52"/>
      <c r="I17" s="2"/>
      <c r="J17" s="3"/>
      <c r="K17" s="2"/>
      <c r="L17" s="3"/>
      <c r="M17" s="3"/>
      <c r="N17" s="103"/>
      <c r="O17" s="2"/>
      <c r="P17" s="2"/>
      <c r="Q17" s="52"/>
      <c r="R17" s="2"/>
      <c r="S17" s="3" t="s">
        <v>294</v>
      </c>
      <c r="T17" s="103"/>
      <c r="U17" s="2">
        <v>1</v>
      </c>
      <c r="V17" s="430"/>
      <c r="W17" s="47" t="s">
        <v>46</v>
      </c>
      <c r="X17" s="48" t="s">
        <v>32</v>
      </c>
      <c r="Y17" s="44">
        <v>0</v>
      </c>
      <c r="Z17" s="20"/>
      <c r="AA17" s="20" t="s">
        <v>33</v>
      </c>
      <c r="AB17" s="21">
        <v>2.5</v>
      </c>
      <c r="AC17" s="21"/>
      <c r="AD17" s="21">
        <f>AB17*5</f>
        <v>12.5</v>
      </c>
      <c r="AE17" s="21" t="s">
        <v>28</v>
      </c>
      <c r="AF17" s="21">
        <f>AD17*9</f>
        <v>112.5</v>
      </c>
      <c r="AG17" s="110"/>
    </row>
    <row r="18" spans="2:33" ht="27.95" customHeight="1">
      <c r="B18" s="432"/>
      <c r="C18" s="428"/>
      <c r="D18" s="52"/>
      <c r="E18" s="52"/>
      <c r="F18" s="2"/>
      <c r="G18" s="2"/>
      <c r="H18" s="52"/>
      <c r="I18" s="2"/>
      <c r="J18" s="3"/>
      <c r="K18" s="2"/>
      <c r="L18" s="3"/>
      <c r="M18" s="3"/>
      <c r="N18" s="52"/>
      <c r="O18" s="2"/>
      <c r="P18" s="2"/>
      <c r="Q18" s="52"/>
      <c r="R18" s="2"/>
      <c r="S18" s="2" t="s">
        <v>301</v>
      </c>
      <c r="T18" s="52"/>
      <c r="U18" s="2">
        <v>1</v>
      </c>
      <c r="V18" s="430"/>
      <c r="W18" s="107">
        <v>27.4</v>
      </c>
      <c r="X18" s="97" t="s">
        <v>41</v>
      </c>
      <c r="Y18" s="53">
        <v>0</v>
      </c>
      <c r="Z18" s="19"/>
      <c r="AA18" s="20" t="s">
        <v>34</v>
      </c>
      <c r="AB18" s="21">
        <v>1</v>
      </c>
      <c r="AE18" s="20">
        <f>AB18*15</f>
        <v>15</v>
      </c>
      <c r="AG18" s="112"/>
    </row>
    <row r="19" spans="2:33" ht="27.95" customHeight="1">
      <c r="B19" s="54" t="s">
        <v>35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6"/>
      <c r="U19" s="96"/>
      <c r="V19" s="430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0"/>
    </row>
    <row r="20" spans="2:33" ht="27.95" customHeight="1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431"/>
      <c r="W20" s="108">
        <f>W14*4+W18*4+W16*9</f>
        <v>736.6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5"/>
    </row>
    <row r="21" spans="2:33" s="41" customFormat="1" ht="27.95" customHeight="1">
      <c r="B21" s="64">
        <v>4</v>
      </c>
      <c r="C21" s="439"/>
      <c r="D21" s="135" t="str">
        <f>'110.4月菜單'!J39</f>
        <v>香Q米飯</v>
      </c>
      <c r="E21" s="135" t="s">
        <v>15</v>
      </c>
      <c r="F21" s="135"/>
      <c r="G21" s="135" t="str">
        <f>'110.4月菜單'!J40</f>
        <v>沙茶肉片</v>
      </c>
      <c r="H21" s="135" t="s">
        <v>48</v>
      </c>
      <c r="I21" s="135"/>
      <c r="J21" s="135" t="str">
        <f>'110.4月菜單'!J41</f>
        <v>椒鹽豆腐(豆)</v>
      </c>
      <c r="K21" s="135" t="s">
        <v>151</v>
      </c>
      <c r="L21" s="179"/>
      <c r="M21" s="180" t="str">
        <f>'110.4月菜單'!J42</f>
        <v>玉米三色</v>
      </c>
      <c r="N21" s="135" t="s">
        <v>17</v>
      </c>
      <c r="O21" s="135"/>
      <c r="P21" s="135" t="str">
        <f>'110.4月菜單'!J43</f>
        <v>有機深色蔬菜</v>
      </c>
      <c r="Q21" s="37" t="s">
        <v>56</v>
      </c>
      <c r="R21" s="135"/>
      <c r="S21" s="135" t="str">
        <f>'110.4月菜單'!J44</f>
        <v>蘿蔔湯</v>
      </c>
      <c r="T21" s="135" t="s">
        <v>106</v>
      </c>
      <c r="U21" s="135"/>
      <c r="V21" s="440"/>
      <c r="W21" s="38" t="s">
        <v>43</v>
      </c>
      <c r="X21" s="39" t="s">
        <v>19</v>
      </c>
      <c r="Y21" s="40">
        <v>5.5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0"/>
    </row>
    <row r="22" spans="2:33" s="69" customFormat="1" ht="27.75" customHeight="1">
      <c r="B22" s="65" t="s">
        <v>8</v>
      </c>
      <c r="C22" s="439"/>
      <c r="D22" s="2" t="s">
        <v>63</v>
      </c>
      <c r="E22" s="3"/>
      <c r="F22" s="2">
        <v>100</v>
      </c>
      <c r="G22" s="136" t="s">
        <v>62</v>
      </c>
      <c r="H22" s="136"/>
      <c r="I22" s="136">
        <v>50</v>
      </c>
      <c r="J22" s="136" t="s">
        <v>362</v>
      </c>
      <c r="K22" s="136" t="s">
        <v>97</v>
      </c>
      <c r="L22" s="136">
        <v>60</v>
      </c>
      <c r="M22" s="136" t="s">
        <v>291</v>
      </c>
      <c r="N22" s="136"/>
      <c r="O22" s="136">
        <v>40</v>
      </c>
      <c r="P22" s="2" t="s">
        <v>64</v>
      </c>
      <c r="Q22" s="2"/>
      <c r="R22" s="2">
        <v>100</v>
      </c>
      <c r="S22" s="136" t="s">
        <v>158</v>
      </c>
      <c r="T22" s="136"/>
      <c r="U22" s="136">
        <v>40</v>
      </c>
      <c r="V22" s="441"/>
      <c r="W22" s="112">
        <v>106</v>
      </c>
      <c r="X22" s="43" t="s">
        <v>24</v>
      </c>
      <c r="Y22" s="44">
        <v>2.1</v>
      </c>
      <c r="Z22" s="66"/>
      <c r="AA22" s="67" t="s">
        <v>25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2"/>
    </row>
    <row r="23" spans="2:33" s="69" customFormat="1" ht="27.95" customHeight="1">
      <c r="B23" s="65">
        <v>28</v>
      </c>
      <c r="C23" s="439"/>
      <c r="D23" s="3"/>
      <c r="E23" s="3"/>
      <c r="F23" s="3"/>
      <c r="G23" s="136" t="s">
        <v>85</v>
      </c>
      <c r="H23" s="136"/>
      <c r="I23" s="136">
        <v>30</v>
      </c>
      <c r="J23" s="136"/>
      <c r="K23" s="136"/>
      <c r="L23" s="136"/>
      <c r="M23" s="136" t="s">
        <v>92</v>
      </c>
      <c r="N23" s="136"/>
      <c r="O23" s="136">
        <v>1</v>
      </c>
      <c r="P23" s="136"/>
      <c r="Q23" s="136"/>
      <c r="R23" s="136"/>
      <c r="S23" s="136"/>
      <c r="T23" s="136"/>
      <c r="U23" s="136"/>
      <c r="V23" s="441"/>
      <c r="W23" s="47" t="s">
        <v>45</v>
      </c>
      <c r="X23" s="48" t="s">
        <v>26</v>
      </c>
      <c r="Y23" s="44">
        <v>1.7</v>
      </c>
      <c r="Z23" s="70"/>
      <c r="AA23" s="71" t="s">
        <v>27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28</v>
      </c>
      <c r="AF23" s="73">
        <f>AC23*4+AD23*9</f>
        <v>153.30000000000001</v>
      </c>
      <c r="AG23" s="110"/>
    </row>
    <row r="24" spans="2:33" s="69" customFormat="1" ht="27.95" customHeight="1">
      <c r="B24" s="65" t="s">
        <v>10</v>
      </c>
      <c r="C24" s="439"/>
      <c r="D24" s="3"/>
      <c r="E24" s="3"/>
      <c r="F24" s="3"/>
      <c r="G24" s="136"/>
      <c r="H24" s="137"/>
      <c r="I24" s="136"/>
      <c r="J24" s="136"/>
      <c r="K24" s="137"/>
      <c r="L24" s="136"/>
      <c r="M24" s="136" t="s">
        <v>115</v>
      </c>
      <c r="N24" s="137"/>
      <c r="O24" s="136">
        <v>3</v>
      </c>
      <c r="P24" s="136"/>
      <c r="Q24" s="137"/>
      <c r="R24" s="136"/>
      <c r="S24" s="138"/>
      <c r="T24" s="137"/>
      <c r="U24" s="136"/>
      <c r="V24" s="441"/>
      <c r="W24" s="107">
        <v>23</v>
      </c>
      <c r="X24" s="48" t="s">
        <v>29</v>
      </c>
      <c r="Y24" s="44">
        <v>2.5</v>
      </c>
      <c r="Z24" s="66"/>
      <c r="AA24" s="74" t="s">
        <v>30</v>
      </c>
      <c r="AB24" s="68">
        <v>1.6</v>
      </c>
      <c r="AC24" s="68">
        <f>AB24*1</f>
        <v>1.6</v>
      </c>
      <c r="AD24" s="68" t="s">
        <v>28</v>
      </c>
      <c r="AE24" s="68">
        <f>AB24*5</f>
        <v>8</v>
      </c>
      <c r="AF24" s="68">
        <f>AC24*4+AE24*4</f>
        <v>38.4</v>
      </c>
      <c r="AG24" s="112"/>
    </row>
    <row r="25" spans="2:33" s="69" customFormat="1" ht="27.95" customHeight="1">
      <c r="B25" s="445" t="s">
        <v>38</v>
      </c>
      <c r="C25" s="439"/>
      <c r="D25" s="3"/>
      <c r="E25" s="3"/>
      <c r="F25" s="3"/>
      <c r="G25" s="136"/>
      <c r="H25" s="137"/>
      <c r="I25" s="136"/>
      <c r="J25" s="136"/>
      <c r="K25" s="185"/>
      <c r="L25" s="136"/>
      <c r="M25" s="136"/>
      <c r="N25" s="185"/>
      <c r="O25" s="136"/>
      <c r="P25" s="136"/>
      <c r="Q25" s="137"/>
      <c r="R25" s="136"/>
      <c r="S25" s="136"/>
      <c r="T25" s="137"/>
      <c r="U25" s="136"/>
      <c r="V25" s="441"/>
      <c r="W25" s="47" t="s">
        <v>46</v>
      </c>
      <c r="X25" s="48" t="s">
        <v>32</v>
      </c>
      <c r="Y25" s="44">
        <v>0</v>
      </c>
      <c r="Z25" s="70"/>
      <c r="AA25" s="74" t="s">
        <v>33</v>
      </c>
      <c r="AB25" s="68">
        <v>2.5</v>
      </c>
      <c r="AC25" s="68"/>
      <c r="AD25" s="68">
        <f>AB25*5</f>
        <v>12.5</v>
      </c>
      <c r="AE25" s="68" t="s">
        <v>28</v>
      </c>
      <c r="AF25" s="68">
        <f>AD25*9</f>
        <v>112.5</v>
      </c>
      <c r="AG25" s="110"/>
    </row>
    <row r="26" spans="2:33" s="69" customFormat="1" ht="27.95" customHeight="1">
      <c r="B26" s="445"/>
      <c r="C26" s="439"/>
      <c r="D26" s="3"/>
      <c r="E26" s="3"/>
      <c r="F26" s="3"/>
      <c r="G26" s="139"/>
      <c r="H26" s="137"/>
      <c r="I26" s="136"/>
      <c r="J26" s="136"/>
      <c r="K26" s="137"/>
      <c r="L26" s="136"/>
      <c r="M26" s="136"/>
      <c r="N26" s="137"/>
      <c r="O26" s="136"/>
      <c r="P26" s="136"/>
      <c r="Q26" s="137"/>
      <c r="R26" s="136"/>
      <c r="S26" s="136"/>
      <c r="T26" s="137"/>
      <c r="U26" s="136"/>
      <c r="V26" s="441"/>
      <c r="W26" s="107">
        <v>27.4</v>
      </c>
      <c r="X26" s="97" t="s">
        <v>41</v>
      </c>
      <c r="Y26" s="53">
        <v>0</v>
      </c>
      <c r="Z26" s="66"/>
      <c r="AA26" s="74" t="s">
        <v>34</v>
      </c>
      <c r="AB26" s="68"/>
      <c r="AC26" s="74"/>
      <c r="AD26" s="74"/>
      <c r="AE26" s="74">
        <f>AB26*15</f>
        <v>0</v>
      </c>
      <c r="AF26" s="74"/>
      <c r="AG26" s="112"/>
    </row>
    <row r="27" spans="2:33" s="69" customFormat="1" ht="27.95" customHeight="1">
      <c r="B27" s="76" t="s">
        <v>35</v>
      </c>
      <c r="C27" s="141"/>
      <c r="D27" s="3"/>
      <c r="E27" s="52"/>
      <c r="F27" s="3"/>
      <c r="G27" s="136"/>
      <c r="H27" s="137"/>
      <c r="I27" s="136"/>
      <c r="J27" s="136"/>
      <c r="K27" s="137"/>
      <c r="L27" s="136"/>
      <c r="M27" s="136"/>
      <c r="N27" s="137"/>
      <c r="O27" s="136"/>
      <c r="P27" s="136"/>
      <c r="Q27" s="137"/>
      <c r="R27" s="136"/>
      <c r="S27" s="136"/>
      <c r="T27" s="137"/>
      <c r="U27" s="136"/>
      <c r="V27" s="441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0"/>
    </row>
    <row r="28" spans="2:33" s="69" customFormat="1" ht="27.95" customHeight="1" thickBot="1">
      <c r="B28" s="78"/>
      <c r="C28" s="143"/>
      <c r="D28" s="137"/>
      <c r="E28" s="137"/>
      <c r="F28" s="136"/>
      <c r="G28" s="136"/>
      <c r="H28" s="137"/>
      <c r="I28" s="136"/>
      <c r="J28" s="136"/>
      <c r="K28" s="137"/>
      <c r="L28" s="136"/>
      <c r="M28" s="136"/>
      <c r="N28" s="137"/>
      <c r="O28" s="136"/>
      <c r="P28" s="136"/>
      <c r="Q28" s="137"/>
      <c r="R28" s="136"/>
      <c r="S28" s="136"/>
      <c r="T28" s="137"/>
      <c r="U28" s="136"/>
      <c r="V28" s="442"/>
      <c r="W28" s="108">
        <f>W22*4+W26*4+W24*9</f>
        <v>740.6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5"/>
    </row>
    <row r="29" spans="2:33" s="41" customFormat="1" ht="27.95" customHeight="1">
      <c r="B29" s="36">
        <v>4</v>
      </c>
      <c r="C29" s="439"/>
      <c r="D29" s="37" t="str">
        <f>'110.4月菜單'!N39</f>
        <v>地瓜飯</v>
      </c>
      <c r="E29" s="37" t="s">
        <v>95</v>
      </c>
      <c r="F29" s="1"/>
      <c r="G29" s="37" t="str">
        <f>'110.4月菜單'!N40</f>
        <v>冬瓜鴨</v>
      </c>
      <c r="H29" s="37" t="s">
        <v>17</v>
      </c>
      <c r="I29" s="1"/>
      <c r="J29" s="37" t="str">
        <f>'110.4月菜單'!N41</f>
        <v>雙拼魚丁(海)(炸)</v>
      </c>
      <c r="K29" s="37" t="s">
        <v>130</v>
      </c>
      <c r="L29" s="1"/>
      <c r="M29" s="37" t="str">
        <f>'110.4月菜單'!N42</f>
        <v>紅蘿蔔炒蛋</v>
      </c>
      <c r="N29" s="37" t="s">
        <v>93</v>
      </c>
      <c r="O29" s="1"/>
      <c r="P29" s="37" t="str">
        <f>'110.4月菜單'!N43</f>
        <v>淺色蔬菜</v>
      </c>
      <c r="Q29" s="37" t="s">
        <v>94</v>
      </c>
      <c r="R29" s="1"/>
      <c r="S29" s="37" t="str">
        <f>'110.4月菜單'!N44</f>
        <v>紫菜薑絲湯</v>
      </c>
      <c r="T29" s="37" t="s">
        <v>93</v>
      </c>
      <c r="U29" s="1"/>
      <c r="V29" s="429"/>
      <c r="W29" s="38" t="s">
        <v>43</v>
      </c>
      <c r="X29" s="39" t="s">
        <v>19</v>
      </c>
      <c r="Y29" s="40">
        <v>5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0"/>
    </row>
    <row r="30" spans="2:33" ht="27.95" customHeight="1">
      <c r="B30" s="42" t="s">
        <v>8</v>
      </c>
      <c r="C30" s="439"/>
      <c r="D30" s="2" t="s">
        <v>96</v>
      </c>
      <c r="E30" s="2"/>
      <c r="F30" s="2">
        <v>90</v>
      </c>
      <c r="G30" s="2" t="s">
        <v>288</v>
      </c>
      <c r="H30" s="3"/>
      <c r="I30" s="2">
        <v>30</v>
      </c>
      <c r="J30" s="2" t="s">
        <v>236</v>
      </c>
      <c r="K30" s="2" t="s">
        <v>134</v>
      </c>
      <c r="L30" s="2">
        <v>40</v>
      </c>
      <c r="M30" s="2" t="s">
        <v>307</v>
      </c>
      <c r="N30" s="171"/>
      <c r="O30" s="2">
        <v>5</v>
      </c>
      <c r="P30" s="2" t="s">
        <v>90</v>
      </c>
      <c r="Q30" s="2"/>
      <c r="R30" s="2">
        <v>100</v>
      </c>
      <c r="S30" s="136" t="s">
        <v>284</v>
      </c>
      <c r="T30" s="136"/>
      <c r="U30" s="136">
        <v>1</v>
      </c>
      <c r="V30" s="430"/>
      <c r="W30" s="112">
        <v>99.5</v>
      </c>
      <c r="X30" s="43" t="s">
        <v>24</v>
      </c>
      <c r="Y30" s="44">
        <v>2.2000000000000002</v>
      </c>
      <c r="Z30" s="19"/>
      <c r="AA30" s="45" t="s">
        <v>25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2"/>
    </row>
    <row r="31" spans="2:33" ht="27.95" customHeight="1">
      <c r="B31" s="42">
        <v>29</v>
      </c>
      <c r="C31" s="439"/>
      <c r="D31" s="3" t="s">
        <v>125</v>
      </c>
      <c r="E31" s="3"/>
      <c r="F31" s="222">
        <v>50</v>
      </c>
      <c r="G31" s="2" t="s">
        <v>303</v>
      </c>
      <c r="H31" s="3"/>
      <c r="I31" s="2">
        <v>35</v>
      </c>
      <c r="J31" s="2" t="s">
        <v>306</v>
      </c>
      <c r="K31" s="2"/>
      <c r="L31" s="2">
        <v>30</v>
      </c>
      <c r="M31" s="2" t="s">
        <v>85</v>
      </c>
      <c r="N31" s="136"/>
      <c r="O31" s="2">
        <v>35</v>
      </c>
      <c r="P31" s="2"/>
      <c r="Q31" s="2"/>
      <c r="R31" s="2"/>
      <c r="S31" s="136" t="s">
        <v>132</v>
      </c>
      <c r="T31" s="136"/>
      <c r="U31" s="136">
        <v>1</v>
      </c>
      <c r="V31" s="430"/>
      <c r="W31" s="47" t="s">
        <v>45</v>
      </c>
      <c r="X31" s="48" t="s">
        <v>26</v>
      </c>
      <c r="Y31" s="44">
        <v>1.9</v>
      </c>
      <c r="Z31" s="20"/>
      <c r="AA31" s="49" t="s">
        <v>27</v>
      </c>
      <c r="AB31" s="21">
        <v>2</v>
      </c>
      <c r="AC31" s="50">
        <f>AB31*7</f>
        <v>14</v>
      </c>
      <c r="AD31" s="21">
        <f>AB31*5</f>
        <v>10</v>
      </c>
      <c r="AE31" s="21" t="s">
        <v>28</v>
      </c>
      <c r="AF31" s="51">
        <f>AC31*4+AD31*9</f>
        <v>146</v>
      </c>
      <c r="AG31" s="110"/>
    </row>
    <row r="32" spans="2:33" ht="27.95" customHeight="1">
      <c r="B32" s="42" t="s">
        <v>10</v>
      </c>
      <c r="C32" s="439"/>
      <c r="D32" s="3"/>
      <c r="E32" s="3"/>
      <c r="F32" s="3"/>
      <c r="G32" s="2" t="s">
        <v>304</v>
      </c>
      <c r="H32" s="105"/>
      <c r="I32" s="2">
        <v>1</v>
      </c>
      <c r="J32" s="2"/>
      <c r="K32" s="103"/>
      <c r="L32" s="2"/>
      <c r="M32" s="2" t="s">
        <v>292</v>
      </c>
      <c r="N32" s="137"/>
      <c r="O32" s="2">
        <v>30</v>
      </c>
      <c r="P32" s="2"/>
      <c r="Q32" s="52"/>
      <c r="R32" s="2"/>
      <c r="S32" s="138"/>
      <c r="T32" s="137"/>
      <c r="U32" s="136"/>
      <c r="V32" s="430"/>
      <c r="W32" s="107">
        <v>23.5</v>
      </c>
      <c r="X32" s="48" t="s">
        <v>29</v>
      </c>
      <c r="Y32" s="44">
        <v>2.5</v>
      </c>
      <c r="Z32" s="19"/>
      <c r="AA32" s="20" t="s">
        <v>30</v>
      </c>
      <c r="AB32" s="21">
        <v>1.8</v>
      </c>
      <c r="AC32" s="21">
        <f>AB32*1</f>
        <v>1.8</v>
      </c>
      <c r="AD32" s="21" t="s">
        <v>28</v>
      </c>
      <c r="AE32" s="21">
        <f>AB32*5</f>
        <v>9</v>
      </c>
      <c r="AF32" s="21">
        <f>AC32*4+AE32*4</f>
        <v>43.2</v>
      </c>
      <c r="AG32" s="112"/>
    </row>
    <row r="33" spans="2:33" ht="27.95" customHeight="1">
      <c r="B33" s="432" t="s">
        <v>39</v>
      </c>
      <c r="C33" s="439"/>
      <c r="D33" s="3"/>
      <c r="E33" s="3"/>
      <c r="F33" s="3"/>
      <c r="G33" s="2"/>
      <c r="H33" s="52"/>
      <c r="I33" s="2"/>
      <c r="J33" s="2"/>
      <c r="K33" s="52"/>
      <c r="L33" s="2"/>
      <c r="M33" s="3"/>
      <c r="N33" s="52"/>
      <c r="O33" s="2"/>
      <c r="P33" s="2"/>
      <c r="Q33" s="52"/>
      <c r="R33" s="2"/>
      <c r="S33" s="3"/>
      <c r="T33" s="52"/>
      <c r="U33" s="2"/>
      <c r="V33" s="430"/>
      <c r="W33" s="47" t="s">
        <v>46</v>
      </c>
      <c r="X33" s="48" t="s">
        <v>32</v>
      </c>
      <c r="Y33" s="44">
        <v>0</v>
      </c>
      <c r="Z33" s="20"/>
      <c r="AA33" s="20" t="s">
        <v>33</v>
      </c>
      <c r="AB33" s="21">
        <v>2.5</v>
      </c>
      <c r="AC33" s="21"/>
      <c r="AD33" s="21">
        <f>AB33*5</f>
        <v>12.5</v>
      </c>
      <c r="AE33" s="21" t="s">
        <v>28</v>
      </c>
      <c r="AF33" s="21">
        <f>AD33*9</f>
        <v>112.5</v>
      </c>
      <c r="AG33" s="110"/>
    </row>
    <row r="34" spans="2:33" ht="27.95" customHeight="1">
      <c r="B34" s="432"/>
      <c r="C34" s="439"/>
      <c r="D34" s="3"/>
      <c r="E34" s="3"/>
      <c r="F34" s="3"/>
      <c r="G34" s="2"/>
      <c r="H34" s="52"/>
      <c r="I34" s="2"/>
      <c r="J34" s="2"/>
      <c r="K34" s="52"/>
      <c r="L34" s="2"/>
      <c r="M34" s="3"/>
      <c r="N34" s="52"/>
      <c r="O34" s="2"/>
      <c r="P34" s="2"/>
      <c r="Q34" s="52"/>
      <c r="R34" s="2"/>
      <c r="S34" s="3"/>
      <c r="T34" s="52"/>
      <c r="U34" s="2"/>
      <c r="V34" s="430"/>
      <c r="W34" s="107">
        <v>27.3</v>
      </c>
      <c r="X34" s="97" t="s">
        <v>41</v>
      </c>
      <c r="Y34" s="53">
        <v>0</v>
      </c>
      <c r="Z34" s="19"/>
      <c r="AA34" s="20" t="s">
        <v>34</v>
      </c>
      <c r="AB34" s="21">
        <v>1</v>
      </c>
      <c r="AE34" s="20">
        <f>AB34*15</f>
        <v>15</v>
      </c>
      <c r="AG34" s="112"/>
    </row>
    <row r="35" spans="2:33" ht="27.95" customHeight="1">
      <c r="B35" s="76" t="s">
        <v>35</v>
      </c>
      <c r="C35" s="144"/>
      <c r="D35" s="3"/>
      <c r="E35" s="52"/>
      <c r="F35" s="3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430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0"/>
    </row>
    <row r="36" spans="2:33" ht="27.95" customHeight="1">
      <c r="B36" s="142"/>
      <c r="C36" s="145"/>
      <c r="D36" s="61"/>
      <c r="E36" s="61"/>
      <c r="F36" s="4"/>
      <c r="G36" s="4"/>
      <c r="H36" s="61"/>
      <c r="I36" s="4"/>
      <c r="J36" s="4"/>
      <c r="K36" s="61"/>
      <c r="L36" s="4"/>
      <c r="M36" s="4"/>
      <c r="N36" s="61"/>
      <c r="O36" s="4"/>
      <c r="P36" s="4"/>
      <c r="Q36" s="61"/>
      <c r="R36" s="4"/>
      <c r="S36" s="4"/>
      <c r="T36" s="61"/>
      <c r="U36" s="4"/>
      <c r="V36" s="431"/>
      <c r="W36" s="108">
        <f>W30*4+W34*4+W32*9</f>
        <v>718.7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5"/>
    </row>
    <row r="37" spans="2:33" s="41" customFormat="1" ht="27.95" customHeight="1">
      <c r="B37" s="36">
        <v>4</v>
      </c>
      <c r="C37" s="428"/>
      <c r="D37" s="135" t="str">
        <f>'110.4月菜單'!R39</f>
        <v>黃金炒飯</v>
      </c>
      <c r="E37" s="135" t="s">
        <v>48</v>
      </c>
      <c r="F37" s="135"/>
      <c r="G37" s="135" t="str">
        <f>'110.4月菜單'!R40</f>
        <v>招牌雞排</v>
      </c>
      <c r="H37" s="135" t="s">
        <v>123</v>
      </c>
      <c r="I37" s="135"/>
      <c r="J37" s="135" t="str">
        <f>'110.4月菜單'!R41</f>
        <v>烤饅頭(冷)</v>
      </c>
      <c r="K37" s="135" t="s">
        <v>151</v>
      </c>
      <c r="L37" s="179"/>
      <c r="M37" s="180" t="str">
        <f>'110.4月菜單'!R42</f>
        <v>韓式肉片</v>
      </c>
      <c r="N37" s="135" t="s">
        <v>17</v>
      </c>
      <c r="O37" s="135"/>
      <c r="P37" s="135" t="str">
        <f>'110.4月菜單'!R43</f>
        <v>深色蔬菜</v>
      </c>
      <c r="Q37" s="37" t="s">
        <v>94</v>
      </c>
      <c r="R37" s="135"/>
      <c r="S37" s="135" t="str">
        <f>'110.4月菜單'!R44</f>
        <v>鮮菇竹筍湯</v>
      </c>
      <c r="T37" s="135" t="s">
        <v>93</v>
      </c>
      <c r="U37" s="135"/>
      <c r="V37" s="440"/>
      <c r="W37" s="38" t="s">
        <v>43</v>
      </c>
      <c r="X37" s="39" t="s">
        <v>19</v>
      </c>
      <c r="Y37" s="40">
        <v>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0"/>
    </row>
    <row r="38" spans="2:33" ht="27.95" customHeight="1">
      <c r="B38" s="42" t="s">
        <v>8</v>
      </c>
      <c r="C38" s="428"/>
      <c r="D38" s="2" t="s">
        <v>60</v>
      </c>
      <c r="E38" s="3"/>
      <c r="F38" s="2">
        <v>80</v>
      </c>
      <c r="G38" s="136" t="s">
        <v>363</v>
      </c>
      <c r="H38" s="136"/>
      <c r="I38" s="136">
        <v>60</v>
      </c>
      <c r="J38" s="136" t="s">
        <v>302</v>
      </c>
      <c r="K38" s="136" t="s">
        <v>113</v>
      </c>
      <c r="L38" s="136">
        <v>30</v>
      </c>
      <c r="M38" s="136" t="s">
        <v>101</v>
      </c>
      <c r="N38" s="136"/>
      <c r="O38" s="136">
        <v>40</v>
      </c>
      <c r="P38" s="2" t="s">
        <v>64</v>
      </c>
      <c r="Q38" s="2"/>
      <c r="R38" s="2">
        <v>100</v>
      </c>
      <c r="S38" s="3" t="s">
        <v>114</v>
      </c>
      <c r="T38" s="2"/>
      <c r="U38" s="2">
        <v>40</v>
      </c>
      <c r="V38" s="441"/>
      <c r="W38" s="112">
        <v>100</v>
      </c>
      <c r="X38" s="43" t="s">
        <v>24</v>
      </c>
      <c r="Y38" s="44">
        <v>2.2000000000000002</v>
      </c>
      <c r="Z38" s="19"/>
      <c r="AA38" s="45" t="s">
        <v>25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2"/>
    </row>
    <row r="39" spans="2:33" ht="27.95" customHeight="1">
      <c r="B39" s="42">
        <v>30</v>
      </c>
      <c r="C39" s="428"/>
      <c r="D39" s="3" t="s">
        <v>115</v>
      </c>
      <c r="E39" s="3"/>
      <c r="F39" s="3">
        <v>10</v>
      </c>
      <c r="G39" s="136"/>
      <c r="H39" s="136"/>
      <c r="I39" s="136"/>
      <c r="J39" s="136"/>
      <c r="K39" s="136"/>
      <c r="L39" s="136"/>
      <c r="M39" s="136" t="s">
        <v>364</v>
      </c>
      <c r="N39" s="136"/>
      <c r="O39" s="136">
        <v>10</v>
      </c>
      <c r="P39" s="136"/>
      <c r="Q39" s="136"/>
      <c r="R39" s="136"/>
      <c r="S39" s="3" t="s">
        <v>110</v>
      </c>
      <c r="T39" s="2"/>
      <c r="U39" s="2">
        <v>10</v>
      </c>
      <c r="V39" s="441"/>
      <c r="W39" s="47" t="s">
        <v>45</v>
      </c>
      <c r="X39" s="48" t="s">
        <v>26</v>
      </c>
      <c r="Y39" s="44">
        <v>2</v>
      </c>
      <c r="Z39" s="20"/>
      <c r="AA39" s="49" t="s">
        <v>27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28</v>
      </c>
      <c r="AF39" s="51">
        <f>AC39*4+AD39*9</f>
        <v>167.89999999999998</v>
      </c>
      <c r="AG39" s="110"/>
    </row>
    <row r="40" spans="2:33" ht="27.95" customHeight="1">
      <c r="B40" s="42" t="s">
        <v>10</v>
      </c>
      <c r="C40" s="428"/>
      <c r="D40" s="3" t="s">
        <v>92</v>
      </c>
      <c r="E40" s="3"/>
      <c r="F40" s="3">
        <v>1</v>
      </c>
      <c r="G40" s="136"/>
      <c r="H40" s="137"/>
      <c r="I40" s="136"/>
      <c r="J40" s="136"/>
      <c r="K40" s="136"/>
      <c r="L40" s="136"/>
      <c r="M40" s="136" t="s">
        <v>62</v>
      </c>
      <c r="N40" s="137"/>
      <c r="O40" s="136">
        <v>20</v>
      </c>
      <c r="P40" s="136"/>
      <c r="Q40" s="137"/>
      <c r="R40" s="136"/>
      <c r="S40" s="2"/>
      <c r="T40" s="3"/>
      <c r="U40" s="2"/>
      <c r="V40" s="441"/>
      <c r="W40" s="107">
        <v>23.5</v>
      </c>
      <c r="X40" s="48" t="s">
        <v>29</v>
      </c>
      <c r="Y40" s="44">
        <v>2.5</v>
      </c>
      <c r="Z40" s="19"/>
      <c r="AA40" s="20" t="s">
        <v>30</v>
      </c>
      <c r="AB40" s="21">
        <v>1.6</v>
      </c>
      <c r="AC40" s="21">
        <f>AB40*1</f>
        <v>1.6</v>
      </c>
      <c r="AD40" s="21" t="s">
        <v>28</v>
      </c>
      <c r="AE40" s="21">
        <f>AB40*5</f>
        <v>8</v>
      </c>
      <c r="AF40" s="21">
        <f>AC40*4+AE40*4</f>
        <v>38.4</v>
      </c>
      <c r="AG40" s="112"/>
    </row>
    <row r="41" spans="2:33" ht="27.95" customHeight="1">
      <c r="B41" s="432" t="s">
        <v>57</v>
      </c>
      <c r="C41" s="428"/>
      <c r="D41" s="3"/>
      <c r="E41" s="3"/>
      <c r="F41" s="3"/>
      <c r="G41" s="136"/>
      <c r="H41" s="137"/>
      <c r="I41" s="136"/>
      <c r="J41" s="136"/>
      <c r="K41" s="185"/>
      <c r="L41" s="136"/>
      <c r="M41" s="136"/>
      <c r="N41" s="137"/>
      <c r="O41" s="136"/>
      <c r="P41" s="136"/>
      <c r="Q41" s="137"/>
      <c r="R41" s="136"/>
      <c r="S41" s="3"/>
      <c r="T41" s="3"/>
      <c r="U41" s="3"/>
      <c r="V41" s="441"/>
      <c r="W41" s="47" t="s">
        <v>46</v>
      </c>
      <c r="X41" s="48" t="s">
        <v>32</v>
      </c>
      <c r="Y41" s="44">
        <v>0</v>
      </c>
      <c r="Z41" s="20"/>
      <c r="AA41" s="20" t="s">
        <v>33</v>
      </c>
      <c r="AB41" s="21">
        <v>2.5</v>
      </c>
      <c r="AC41" s="21"/>
      <c r="AD41" s="21">
        <f>AB41*5</f>
        <v>12.5</v>
      </c>
      <c r="AE41" s="21" t="s">
        <v>28</v>
      </c>
      <c r="AF41" s="21">
        <f>AD41*9</f>
        <v>112.5</v>
      </c>
      <c r="AG41" s="110"/>
    </row>
    <row r="42" spans="2:33" ht="27.95" customHeight="1">
      <c r="B42" s="432"/>
      <c r="C42" s="428"/>
      <c r="D42" s="3"/>
      <c r="E42" s="3"/>
      <c r="F42" s="3"/>
      <c r="G42" s="139"/>
      <c r="H42" s="137"/>
      <c r="I42" s="136"/>
      <c r="J42" s="136"/>
      <c r="K42" s="137"/>
      <c r="L42" s="136"/>
      <c r="M42" s="136"/>
      <c r="N42" s="137"/>
      <c r="O42" s="136"/>
      <c r="P42" s="136"/>
      <c r="Q42" s="137"/>
      <c r="R42" s="136"/>
      <c r="S42" s="3"/>
      <c r="T42" s="52"/>
      <c r="U42" s="3"/>
      <c r="V42" s="441"/>
      <c r="W42" s="107">
        <v>27.4</v>
      </c>
      <c r="X42" s="97" t="s">
        <v>41</v>
      </c>
      <c r="Y42" s="53">
        <v>0</v>
      </c>
      <c r="Z42" s="19"/>
      <c r="AA42" s="20" t="s">
        <v>34</v>
      </c>
      <c r="AE42" s="20">
        <f>AB42*15</f>
        <v>0</v>
      </c>
      <c r="AG42" s="112"/>
    </row>
    <row r="43" spans="2:33" ht="27.95" customHeight="1">
      <c r="B43" s="54" t="s">
        <v>35</v>
      </c>
      <c r="C43" s="55"/>
      <c r="D43" s="3"/>
      <c r="E43" s="52"/>
      <c r="F43" s="3"/>
      <c r="G43" s="136"/>
      <c r="H43" s="137"/>
      <c r="I43" s="136"/>
      <c r="J43" s="136"/>
      <c r="K43" s="137"/>
      <c r="L43" s="136"/>
      <c r="M43" s="136"/>
      <c r="N43" s="137"/>
      <c r="O43" s="136"/>
      <c r="P43" s="136"/>
      <c r="Q43" s="137"/>
      <c r="R43" s="136"/>
      <c r="S43" s="136"/>
      <c r="T43" s="137"/>
      <c r="U43" s="136"/>
      <c r="V43" s="441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0"/>
    </row>
    <row r="44" spans="2:33" ht="27.95" customHeight="1" thickBot="1">
      <c r="B44" s="183"/>
      <c r="C44" s="196"/>
      <c r="D44" s="197"/>
      <c r="E44" s="197"/>
      <c r="F44" s="198"/>
      <c r="G44" s="198"/>
      <c r="H44" s="197"/>
      <c r="I44" s="198"/>
      <c r="J44" s="198"/>
      <c r="K44" s="137"/>
      <c r="L44" s="136"/>
      <c r="M44" s="136"/>
      <c r="N44" s="137"/>
      <c r="O44" s="136"/>
      <c r="P44" s="136"/>
      <c r="Q44" s="137"/>
      <c r="R44" s="136"/>
      <c r="S44" s="136"/>
      <c r="T44" s="137"/>
      <c r="U44" s="136"/>
      <c r="V44" s="442"/>
      <c r="W44" s="108">
        <f>W38*4+W42*4+W40*9</f>
        <v>721.1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5"/>
    </row>
    <row r="45" spans="2:33" s="88" customFormat="1" ht="21.75" customHeight="1">
      <c r="B45" s="85"/>
      <c r="C45" s="20"/>
      <c r="D45" s="46"/>
      <c r="E45" s="86"/>
      <c r="F45" s="46"/>
      <c r="G45" s="46"/>
      <c r="H45" s="86"/>
      <c r="I45" s="46"/>
      <c r="J45" s="443"/>
      <c r="K45" s="444"/>
      <c r="L45" s="444"/>
      <c r="M45" s="444"/>
      <c r="N45" s="444"/>
      <c r="O45" s="444"/>
      <c r="P45" s="444"/>
      <c r="Q45" s="444"/>
      <c r="R45" s="444"/>
      <c r="S45" s="444"/>
      <c r="T45" s="444"/>
      <c r="U45" s="444"/>
      <c r="V45" s="444"/>
      <c r="W45" s="444"/>
      <c r="X45" s="444"/>
      <c r="Y45" s="444"/>
      <c r="Z45" s="87"/>
      <c r="AA45" s="74"/>
      <c r="AB45" s="68"/>
      <c r="AC45" s="74"/>
      <c r="AD45" s="74"/>
      <c r="AE45" s="74"/>
      <c r="AF45" s="74"/>
      <c r="AG45" s="74"/>
    </row>
    <row r="46" spans="2:33">
      <c r="B46" s="68"/>
      <c r="C46" s="88"/>
      <c r="D46" s="437"/>
      <c r="E46" s="437"/>
      <c r="F46" s="438"/>
      <c r="G46" s="438"/>
      <c r="H46" s="89"/>
      <c r="I46" s="20"/>
      <c r="J46" s="20"/>
      <c r="K46" s="89"/>
      <c r="L46" s="20"/>
      <c r="N46" s="89"/>
      <c r="O46" s="20"/>
      <c r="Q46" s="89"/>
      <c r="R46" s="20"/>
      <c r="T46" s="89"/>
      <c r="U46" s="20"/>
      <c r="V46" s="90"/>
      <c r="Y46" s="93"/>
    </row>
    <row r="47" spans="2:33">
      <c r="Y47" s="93"/>
    </row>
    <row r="48" spans="2:33">
      <c r="Y48" s="93"/>
    </row>
    <row r="49" spans="25:25">
      <c r="Y49" s="93"/>
    </row>
    <row r="50" spans="25:25">
      <c r="Y50" s="93"/>
    </row>
    <row r="51" spans="25:25">
      <c r="Y51" s="93"/>
    </row>
    <row r="52" spans="25:25">
      <c r="Y52" s="93"/>
    </row>
  </sheetData>
  <mergeCells count="20">
    <mergeCell ref="C13:C18"/>
    <mergeCell ref="V13:V20"/>
    <mergeCell ref="B17:B18"/>
    <mergeCell ref="B1:Y1"/>
    <mergeCell ref="B2:G2"/>
    <mergeCell ref="C5:C10"/>
    <mergeCell ref="V5:V12"/>
    <mergeCell ref="B9:B10"/>
    <mergeCell ref="G3:L3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110.4月菜單</vt:lpstr>
      <vt:lpstr>第一週明細</vt:lpstr>
      <vt:lpstr>第二週明細</vt:lpstr>
      <vt:lpstr>第三週明細</vt:lpstr>
      <vt:lpstr>第四週明細</vt:lpstr>
      <vt:lpstr>第五週明細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2021-03-09T08:25:46Z</cp:lastPrinted>
  <dcterms:created xsi:type="dcterms:W3CDTF">2013-10-17T10:44:48Z</dcterms:created>
  <dcterms:modified xsi:type="dcterms:W3CDTF">2021-03-25T00:46:13Z</dcterms:modified>
</cp:coreProperties>
</file>