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800" windowHeight="6690"/>
  </bookViews>
  <sheets>
    <sheet name="7月菜單-縣府" sheetId="9" r:id="rId1"/>
    <sheet name="第一週明細" sheetId="4" r:id="rId2"/>
    <sheet name="第二週明細" sheetId="5" r:id="rId3"/>
    <sheet name="第三週明細" sheetId="6" r:id="rId4"/>
  </sheets>
  <definedNames>
    <definedName name="_xlnm.Print_Area" localSheetId="0">'7月菜單-縣府'!$A$1:$T$28</definedName>
    <definedName name="_xlnm.Print_Area" localSheetId="2">第二週明細!$B$1:$Y$43</definedName>
  </definedNames>
  <calcPr calcId="145621"/>
</workbook>
</file>

<file path=xl/calcChain.xml><?xml version="1.0" encoding="utf-8"?>
<calcChain xmlns="http://schemas.openxmlformats.org/spreadsheetml/2006/main">
  <c r="AE42" i="6" l="1"/>
  <c r="AD41" i="6"/>
  <c r="AF41" i="6" s="1"/>
  <c r="AE40" i="6"/>
  <c r="AC40" i="6"/>
  <c r="AD39" i="6"/>
  <c r="AC39" i="6"/>
  <c r="AE38" i="6"/>
  <c r="AC38" i="6"/>
  <c r="AE34" i="6"/>
  <c r="AD33" i="6"/>
  <c r="AF33" i="6" s="1"/>
  <c r="AE32" i="6"/>
  <c r="AC32" i="6"/>
  <c r="AD31" i="6"/>
  <c r="AC31" i="6"/>
  <c r="AE30" i="6"/>
  <c r="AC30" i="6"/>
  <c r="AE26" i="6"/>
  <c r="AD25" i="6"/>
  <c r="AF25" i="6" s="1"/>
  <c r="AE24" i="6"/>
  <c r="AC24" i="6"/>
  <c r="AD23" i="6"/>
  <c r="AD27" i="6" s="1"/>
  <c r="AC23" i="6"/>
  <c r="AF23" i="6" s="1"/>
  <c r="AE22" i="6"/>
  <c r="AC22" i="6"/>
  <c r="AE18" i="6"/>
  <c r="AD17" i="6"/>
  <c r="AF17" i="6" s="1"/>
  <c r="AE16" i="6"/>
  <c r="AC16" i="6"/>
  <c r="AF16" i="6" s="1"/>
  <c r="AD15" i="6"/>
  <c r="AC15" i="6"/>
  <c r="AE14" i="6"/>
  <c r="AC14" i="6"/>
  <c r="AE10" i="6"/>
  <c r="AD9" i="6"/>
  <c r="AF9" i="6" s="1"/>
  <c r="AE8" i="6"/>
  <c r="AC8" i="6"/>
  <c r="AD7" i="6"/>
  <c r="AC7" i="6"/>
  <c r="AE6" i="6"/>
  <c r="AC6" i="6"/>
  <c r="AC11" i="6" s="1"/>
  <c r="AE41" i="5"/>
  <c r="AD40" i="5"/>
  <c r="AF40" i="5" s="1"/>
  <c r="AE39" i="5"/>
  <c r="AC39" i="5"/>
  <c r="AD38" i="5"/>
  <c r="AD42" i="5" s="1"/>
  <c r="AC38" i="5"/>
  <c r="AE37" i="5"/>
  <c r="AC37" i="5"/>
  <c r="AE33" i="5"/>
  <c r="AD32" i="5"/>
  <c r="AF32" i="5" s="1"/>
  <c r="AE31" i="5"/>
  <c r="AC31" i="5"/>
  <c r="AD30" i="5"/>
  <c r="AC30" i="5"/>
  <c r="AE29" i="5"/>
  <c r="AC29" i="5"/>
  <c r="AE25" i="5"/>
  <c r="AD24" i="5"/>
  <c r="AF24" i="5" s="1"/>
  <c r="AE23" i="5"/>
  <c r="AC23" i="5"/>
  <c r="AD22" i="5"/>
  <c r="AC22" i="5"/>
  <c r="AE21" i="5"/>
  <c r="AE26" i="5" s="1"/>
  <c r="AC21" i="5"/>
  <c r="AE17" i="5"/>
  <c r="AD16" i="5"/>
  <c r="AF16" i="5" s="1"/>
  <c r="AE15" i="5"/>
  <c r="AC15" i="5"/>
  <c r="AD14" i="5"/>
  <c r="AC14" i="5"/>
  <c r="AE13" i="5"/>
  <c r="AC13" i="5"/>
  <c r="AE9" i="5"/>
  <c r="AD8" i="5"/>
  <c r="AF8" i="5" s="1"/>
  <c r="AE7" i="5"/>
  <c r="AC7" i="5"/>
  <c r="AD6" i="5"/>
  <c r="AC6" i="5"/>
  <c r="AE5" i="5"/>
  <c r="AC5" i="5"/>
  <c r="AE42" i="4"/>
  <c r="AD41" i="4"/>
  <c r="AF41" i="4" s="1"/>
  <c r="AE40" i="4"/>
  <c r="AC40" i="4"/>
  <c r="AD39" i="4"/>
  <c r="AC39" i="4"/>
  <c r="AF39" i="4" s="1"/>
  <c r="AE38" i="4"/>
  <c r="AC38" i="4"/>
  <c r="AC43" i="4" s="1"/>
  <c r="AE34" i="4"/>
  <c r="AD33" i="4"/>
  <c r="AF33" i="4" s="1"/>
  <c r="AE32" i="4"/>
  <c r="AC32" i="4"/>
  <c r="AD31" i="4"/>
  <c r="AC31" i="4"/>
  <c r="AF31" i="4" s="1"/>
  <c r="AE30" i="4"/>
  <c r="AC30" i="4"/>
  <c r="AE26" i="4"/>
  <c r="AD25" i="4"/>
  <c r="AF25" i="4" s="1"/>
  <c r="AE24" i="4"/>
  <c r="AC24" i="4"/>
  <c r="AF24" i="4" s="1"/>
  <c r="AD23" i="4"/>
  <c r="AC23" i="4"/>
  <c r="AE22" i="4"/>
  <c r="AC22" i="4"/>
  <c r="AE18" i="4"/>
  <c r="AD17" i="4"/>
  <c r="AF17" i="4" s="1"/>
  <c r="AE16" i="4"/>
  <c r="AC16" i="4"/>
  <c r="AD15" i="4"/>
  <c r="AC15" i="4"/>
  <c r="AF15" i="4" s="1"/>
  <c r="AE14" i="4"/>
  <c r="AC14" i="4"/>
  <c r="AE10" i="4"/>
  <c r="AD9" i="4"/>
  <c r="AF9" i="4" s="1"/>
  <c r="AE8" i="4"/>
  <c r="AC8" i="4"/>
  <c r="AF8" i="4" s="1"/>
  <c r="AD7" i="4"/>
  <c r="AC7" i="4"/>
  <c r="AE6" i="4"/>
  <c r="AC6" i="4"/>
  <c r="AC19" i="4" l="1"/>
  <c r="AF30" i="5"/>
  <c r="AD11" i="4"/>
  <c r="AD35" i="4"/>
  <c r="AE35" i="4"/>
  <c r="AE27" i="4"/>
  <c r="AF40" i="4"/>
  <c r="AE19" i="6"/>
  <c r="AD34" i="5"/>
  <c r="AE11" i="4"/>
  <c r="AD27" i="4"/>
  <c r="AE42" i="5"/>
  <c r="AD19" i="6"/>
  <c r="AF7" i="4"/>
  <c r="AD18" i="5"/>
  <c r="AC26" i="5"/>
  <c r="AF38" i="5"/>
  <c r="AE27" i="6"/>
  <c r="AD43" i="6"/>
  <c r="AE19" i="4"/>
  <c r="AE43" i="4"/>
  <c r="AC10" i="5"/>
  <c r="AE11" i="6"/>
  <c r="AC35" i="6"/>
  <c r="AF35" i="6" s="1"/>
  <c r="AE36" i="6" s="1"/>
  <c r="AF40" i="6"/>
  <c r="AE10" i="5"/>
  <c r="AD26" i="5"/>
  <c r="AC34" i="5"/>
  <c r="AF7" i="6"/>
  <c r="AE35" i="6"/>
  <c r="AD19" i="4"/>
  <c r="AC27" i="4"/>
  <c r="AF32" i="4"/>
  <c r="AD43" i="4"/>
  <c r="AD11" i="6"/>
  <c r="AC19" i="6"/>
  <c r="AF19" i="6" s="1"/>
  <c r="AE20" i="6" s="1"/>
  <c r="AF24" i="6"/>
  <c r="AF31" i="6"/>
  <c r="AD10" i="5"/>
  <c r="AC18" i="5"/>
  <c r="AF18" i="5" s="1"/>
  <c r="AD35" i="6"/>
  <c r="AC43" i="6"/>
  <c r="AC11" i="4"/>
  <c r="AF16" i="4"/>
  <c r="AF23" i="4"/>
  <c r="AC42" i="5"/>
  <c r="AF8" i="6"/>
  <c r="AF15" i="6"/>
  <c r="AE43" i="6"/>
  <c r="AC35" i="4"/>
  <c r="AF14" i="5"/>
  <c r="AC27" i="6"/>
  <c r="AF27" i="6" s="1"/>
  <c r="AC28" i="6" s="1"/>
  <c r="AF32" i="6"/>
  <c r="AF39" i="6"/>
  <c r="AF23" i="5"/>
  <c r="AF6" i="5"/>
  <c r="AE18" i="5"/>
  <c r="AE34" i="5"/>
  <c r="AF39" i="5"/>
  <c r="AF22" i="5"/>
  <c r="AF7" i="5"/>
  <c r="AF15" i="5"/>
  <c r="AF31" i="5"/>
  <c r="AF43" i="4"/>
  <c r="AC44" i="4" s="1"/>
  <c r="AF11" i="6"/>
  <c r="AC12" i="6" s="1"/>
  <c r="AF14" i="4"/>
  <c r="AF30" i="4"/>
  <c r="AF38" i="4"/>
  <c r="AF5" i="5"/>
  <c r="AF13" i="5"/>
  <c r="AF21" i="5"/>
  <c r="AF29" i="5"/>
  <c r="AF6" i="4"/>
  <c r="AF22" i="4"/>
  <c r="AF37" i="5"/>
  <c r="AF6" i="6"/>
  <c r="AF14" i="6"/>
  <c r="AF22" i="6"/>
  <c r="AF30" i="6"/>
  <c r="AF38" i="6"/>
  <c r="AF19" i="4" l="1"/>
  <c r="AE20" i="4" s="1"/>
  <c r="AF35" i="4"/>
  <c r="AE36" i="4" s="1"/>
  <c r="AF42" i="5"/>
  <c r="AE43" i="5" s="1"/>
  <c r="AF11" i="4"/>
  <c r="AC12" i="4" s="1"/>
  <c r="AE44" i="4"/>
  <c r="AE12" i="6"/>
  <c r="AF43" i="6"/>
  <c r="AD44" i="6" s="1"/>
  <c r="AF27" i="4"/>
  <c r="AC28" i="4" s="1"/>
  <c r="AE28" i="6"/>
  <c r="AC36" i="4"/>
  <c r="AC20" i="6"/>
  <c r="AF34" i="5"/>
  <c r="AD35" i="5" s="1"/>
  <c r="AD12" i="6"/>
  <c r="AF26" i="5"/>
  <c r="AE27" i="5" s="1"/>
  <c r="AD28" i="6"/>
  <c r="AD44" i="4"/>
  <c r="AF10" i="5"/>
  <c r="AE11" i="5" s="1"/>
  <c r="AC19" i="5"/>
  <c r="AD19" i="5"/>
  <c r="AE19" i="5"/>
  <c r="AC36" i="6"/>
  <c r="AD28" i="4"/>
  <c r="AC20" i="4"/>
  <c r="AE28" i="4"/>
  <c r="AD36" i="6"/>
  <c r="AD20" i="6"/>
  <c r="AD43" i="5"/>
  <c r="AD36" i="4"/>
  <c r="AD20" i="4"/>
  <c r="AE44" i="6" l="1"/>
  <c r="AD12" i="4"/>
  <c r="AD11" i="5"/>
  <c r="AC43" i="5"/>
  <c r="AE12" i="4"/>
  <c r="AC44" i="6"/>
  <c r="AC11" i="5"/>
  <c r="AD27" i="5"/>
  <c r="AC35" i="5"/>
  <c r="AE35" i="5"/>
  <c r="AC27" i="5"/>
</calcChain>
</file>

<file path=xl/sharedStrings.xml><?xml version="1.0" encoding="utf-8"?>
<sst xmlns="http://schemas.openxmlformats.org/spreadsheetml/2006/main" count="948" uniqueCount="273">
  <si>
    <t>寶島白飯</t>
  </si>
  <si>
    <t>地瓜飯</t>
  </si>
  <si>
    <t>食材以可食量標示</t>
    <phoneticPr fontId="3" type="noConversion"/>
  </si>
  <si>
    <t>日期</t>
  </si>
  <si>
    <t>星期</t>
  </si>
  <si>
    <t>主食</t>
  </si>
  <si>
    <t>備註</t>
    <phoneticPr fontId="3" type="noConversion"/>
  </si>
  <si>
    <t>主菜</t>
  </si>
  <si>
    <t xml:space="preserve"> </t>
    <phoneticPr fontId="3" type="noConversion"/>
  </si>
  <si>
    <t>副菜</t>
  </si>
  <si>
    <t>湯</t>
  </si>
  <si>
    <t>水果/乳品</t>
    <phoneticPr fontId="3" type="noConversion"/>
  </si>
  <si>
    <t>營養分析</t>
  </si>
  <si>
    <t>食物類別</t>
    <phoneticPr fontId="3" type="noConversion"/>
  </si>
  <si>
    <t>份數</t>
    <phoneticPr fontId="3" type="noConversion"/>
  </si>
  <si>
    <t>個人量(克)</t>
    <phoneticPr fontId="3" type="noConversion"/>
  </si>
  <si>
    <t>醣類：</t>
  </si>
  <si>
    <t>主食類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</si>
  <si>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</si>
  <si>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</si>
  <si>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</si>
  <si>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</si>
  <si>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月</t>
  </si>
  <si>
    <t>豆魚肉蛋類</t>
    <phoneticPr fontId="3" type="noConversion"/>
  </si>
  <si>
    <t>主食</t>
    <phoneticPr fontId="3" type="noConversion"/>
  </si>
  <si>
    <t>脂肪：</t>
  </si>
  <si>
    <t>蔬菜類</t>
    <phoneticPr fontId="3" type="noConversion"/>
  </si>
  <si>
    <t>肉</t>
    <phoneticPr fontId="3" type="noConversion"/>
  </si>
  <si>
    <t>日</t>
  </si>
  <si>
    <t>油脂類</t>
    <phoneticPr fontId="3" type="noConversion"/>
  </si>
  <si>
    <t>菜</t>
    <phoneticPr fontId="3" type="noConversion"/>
  </si>
  <si>
    <t>星期一</t>
    <phoneticPr fontId="3" type="noConversion"/>
  </si>
  <si>
    <t>蛋白質：</t>
  </si>
  <si>
    <t>水果類</t>
    <phoneticPr fontId="3" type="noConversion"/>
  </si>
  <si>
    <t>油</t>
    <phoneticPr fontId="3" type="noConversion"/>
  </si>
  <si>
    <t>奶類</t>
    <phoneticPr fontId="3" type="noConversion"/>
  </si>
  <si>
    <t>水果</t>
    <phoneticPr fontId="3" type="noConversion"/>
  </si>
  <si>
    <t>餐數</t>
    <phoneticPr fontId="3" type="noConversion"/>
  </si>
  <si>
    <t>熱量：</t>
    <phoneticPr fontId="3" type="noConversion"/>
  </si>
  <si>
    <t>日</t>
    <phoneticPr fontId="3" type="noConversion"/>
  </si>
  <si>
    <t>星期二</t>
    <phoneticPr fontId="3" type="noConversion"/>
  </si>
  <si>
    <t>星期三</t>
    <phoneticPr fontId="3" type="noConversion"/>
  </si>
  <si>
    <t>星期四</t>
    <phoneticPr fontId="3" type="noConversion"/>
  </si>
  <si>
    <t>蒸</t>
    <phoneticPr fontId="3" type="noConversion"/>
  </si>
  <si>
    <t>烤</t>
    <phoneticPr fontId="3" type="noConversion"/>
  </si>
  <si>
    <t>炒</t>
    <phoneticPr fontId="3" type="noConversion"/>
  </si>
  <si>
    <t>個人量(克)</t>
    <phoneticPr fontId="3" type="noConversion"/>
  </si>
  <si>
    <t>川燙</t>
    <phoneticPr fontId="3" type="noConversion"/>
  </si>
  <si>
    <t>煮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</si>
  <si>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</si>
  <si>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</si>
  <si>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</si>
  <si>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</si>
  <si>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</t>
    <phoneticPr fontId="3" type="noConversion"/>
  </si>
  <si>
    <t>肉</t>
    <phoneticPr fontId="3" type="noConversion"/>
  </si>
  <si>
    <t xml:space="preserve"> </t>
    <phoneticPr fontId="3" type="noConversion"/>
  </si>
  <si>
    <t>菜</t>
    <phoneticPr fontId="3" type="noConversion"/>
  </si>
  <si>
    <t>星期五</t>
    <phoneticPr fontId="3" type="noConversion"/>
  </si>
  <si>
    <t>油</t>
    <phoneticPr fontId="3" type="noConversion"/>
  </si>
  <si>
    <t>水果</t>
    <phoneticPr fontId="3" type="noConversion"/>
  </si>
  <si>
    <t>餐數</t>
    <phoneticPr fontId="3" type="noConversion"/>
  </si>
  <si>
    <t>食材以可食量標示</t>
    <phoneticPr fontId="3" type="noConversion"/>
  </si>
  <si>
    <t>備註</t>
    <phoneticPr fontId="3" type="noConversion"/>
  </si>
  <si>
    <t>水果/乳品</t>
    <phoneticPr fontId="3" type="noConversion"/>
  </si>
  <si>
    <t>食物類別</t>
    <phoneticPr fontId="3" type="noConversion"/>
  </si>
  <si>
    <t>份數</t>
    <phoneticPr fontId="3" type="noConversion"/>
  </si>
  <si>
    <t>炸</t>
    <phoneticPr fontId="3" type="noConversion"/>
  </si>
  <si>
    <t>煮</t>
    <phoneticPr fontId="3" type="noConversion"/>
  </si>
  <si>
    <t>川燙</t>
    <phoneticPr fontId="3" type="noConversion"/>
  </si>
  <si>
    <t>熱量：</t>
  </si>
  <si>
    <t>個人量(克)</t>
  </si>
  <si>
    <t>川燙</t>
  </si>
  <si>
    <t>煮</t>
  </si>
  <si>
    <t>白米</t>
  </si>
  <si>
    <t>星期五</t>
    <phoneticPr fontId="3" type="noConversion"/>
  </si>
  <si>
    <t>炒</t>
    <phoneticPr fontId="3" type="noConversion"/>
  </si>
  <si>
    <t>炒</t>
    <phoneticPr fontId="3" type="noConversion"/>
  </si>
  <si>
    <t>主食類</t>
    <phoneticPr fontId="3" type="noConversion"/>
  </si>
  <si>
    <t>豆魚肉蛋類</t>
    <phoneticPr fontId="3" type="noConversion"/>
  </si>
  <si>
    <t>蔬菜類</t>
    <phoneticPr fontId="3" type="noConversion"/>
  </si>
  <si>
    <t>油脂類</t>
    <phoneticPr fontId="3" type="noConversion"/>
  </si>
  <si>
    <t>水果類</t>
    <phoneticPr fontId="3" type="noConversion"/>
  </si>
  <si>
    <t>奶類</t>
    <phoneticPr fontId="3" type="noConversion"/>
  </si>
  <si>
    <t>熱量：</t>
    <phoneticPr fontId="3" type="noConversion"/>
  </si>
  <si>
    <t>新鮮豬肉</t>
    <phoneticPr fontId="3" type="noConversion"/>
  </si>
  <si>
    <t>蒸</t>
    <phoneticPr fontId="3" type="noConversion"/>
  </si>
  <si>
    <t>炒</t>
    <phoneticPr fontId="1" type="noConversion"/>
  </si>
  <si>
    <t>烤</t>
    <phoneticPr fontId="3" type="noConversion"/>
  </si>
  <si>
    <t>滷</t>
    <phoneticPr fontId="3" type="noConversion"/>
  </si>
  <si>
    <t>白米</t>
    <phoneticPr fontId="3" type="noConversion"/>
  </si>
  <si>
    <t>新鮮雞排</t>
    <phoneticPr fontId="3" type="noConversion"/>
  </si>
  <si>
    <t>地瓜</t>
    <phoneticPr fontId="3" type="noConversion"/>
  </si>
  <si>
    <t>新鮮雞腿</t>
    <phoneticPr fontId="3" type="noConversion"/>
  </si>
  <si>
    <t>蒸</t>
    <phoneticPr fontId="1" type="noConversion"/>
  </si>
  <si>
    <t>煮</t>
    <phoneticPr fontId="1" type="noConversion"/>
  </si>
  <si>
    <t>川燙</t>
    <phoneticPr fontId="1" type="noConversion"/>
  </si>
  <si>
    <t>三色豆</t>
    <phoneticPr fontId="1" type="noConversion"/>
  </si>
  <si>
    <t>新鮮豬排</t>
    <phoneticPr fontId="1" type="noConversion"/>
  </si>
  <si>
    <t>菜單設計者:江宗烺</t>
    <phoneticPr fontId="3" type="noConversion"/>
  </si>
  <si>
    <t>熱量:</t>
    <phoneticPr fontId="3" type="noConversion"/>
  </si>
  <si>
    <t>熱量:</t>
    <phoneticPr fontId="3" type="noConversion"/>
  </si>
  <si>
    <t>熱量:</t>
    <phoneticPr fontId="3" type="noConversion"/>
  </si>
  <si>
    <t>芹菜</t>
    <phoneticPr fontId="1" type="noConversion"/>
  </si>
  <si>
    <t>煮</t>
    <phoneticPr fontId="3" type="noConversion"/>
  </si>
  <si>
    <t>白米</t>
    <phoneticPr fontId="3" type="noConversion"/>
  </si>
  <si>
    <t>高麗菜</t>
    <phoneticPr fontId="1" type="noConversion"/>
  </si>
  <si>
    <t>炸</t>
    <phoneticPr fontId="1" type="noConversion"/>
  </si>
  <si>
    <t>日</t>
    <phoneticPr fontId="1" type="noConversion"/>
  </si>
  <si>
    <t>蒸</t>
    <phoneticPr fontId="1" type="noConversion"/>
  </si>
  <si>
    <t>滷</t>
    <phoneticPr fontId="1" type="noConversion"/>
  </si>
  <si>
    <t>煮</t>
    <phoneticPr fontId="1" type="noConversion"/>
  </si>
  <si>
    <t>炒</t>
    <phoneticPr fontId="1" type="noConversion"/>
  </si>
  <si>
    <t>川燙</t>
    <phoneticPr fontId="1" type="noConversion"/>
  </si>
  <si>
    <t>煮</t>
    <phoneticPr fontId="1" type="noConversion"/>
  </si>
  <si>
    <t>炒</t>
    <phoneticPr fontId="1" type="noConversion"/>
  </si>
  <si>
    <t>炸</t>
    <phoneticPr fontId="3" type="noConversion"/>
  </si>
  <si>
    <t>新鮮雞肉</t>
    <phoneticPr fontId="1" type="noConversion"/>
  </si>
  <si>
    <t>玉米粒</t>
    <phoneticPr fontId="1" type="noConversion"/>
  </si>
  <si>
    <t>新鮮雞蛋</t>
    <phoneticPr fontId="1" type="noConversion"/>
  </si>
  <si>
    <t>洋蔥</t>
    <phoneticPr fontId="1" type="noConversion"/>
  </si>
  <si>
    <t>洋蔥</t>
    <phoneticPr fontId="1" type="noConversion"/>
  </si>
  <si>
    <t>甜不辣</t>
    <phoneticPr fontId="1" type="noConversion"/>
  </si>
  <si>
    <t>加</t>
    <phoneticPr fontId="1" type="noConversion"/>
  </si>
  <si>
    <t>甜椒</t>
    <phoneticPr fontId="1" type="noConversion"/>
  </si>
  <si>
    <t>青菜</t>
    <phoneticPr fontId="1" type="noConversion"/>
  </si>
  <si>
    <t>豆腐</t>
    <phoneticPr fontId="1" type="noConversion"/>
  </si>
  <si>
    <t>豆</t>
    <phoneticPr fontId="1" type="noConversion"/>
  </si>
  <si>
    <t>新鮮雞蛋</t>
    <phoneticPr fontId="1" type="noConversion"/>
  </si>
  <si>
    <t>白蘿蔔</t>
    <phoneticPr fontId="1" type="noConversion"/>
  </si>
  <si>
    <t>紅蘿蔔</t>
    <phoneticPr fontId="1" type="noConversion"/>
  </si>
  <si>
    <t>新鮮豬肉</t>
    <phoneticPr fontId="1" type="noConversion"/>
  </si>
  <si>
    <t>新鮮雞腿</t>
    <phoneticPr fontId="1" type="noConversion"/>
  </si>
  <si>
    <t>紫米</t>
    <phoneticPr fontId="3" type="noConversion"/>
  </si>
  <si>
    <t>新鮮豬柳</t>
    <phoneticPr fontId="1" type="noConversion"/>
  </si>
  <si>
    <t>紅蘿蔔</t>
    <phoneticPr fontId="1" type="noConversion"/>
  </si>
  <si>
    <t>洋芋</t>
    <phoneticPr fontId="1" type="noConversion"/>
  </si>
  <si>
    <t>洋蔥</t>
    <phoneticPr fontId="1" type="noConversion"/>
  </si>
  <si>
    <t>新鮮桂竹筍</t>
    <phoneticPr fontId="1" type="noConversion"/>
  </si>
  <si>
    <t>木耳</t>
    <phoneticPr fontId="1" type="noConversion"/>
  </si>
  <si>
    <t>豆豉</t>
    <phoneticPr fontId="1" type="noConversion"/>
  </si>
  <si>
    <t>新鮮筍絲</t>
    <phoneticPr fontId="1" type="noConversion"/>
  </si>
  <si>
    <t>新鮮豬大骨</t>
    <phoneticPr fontId="1" type="noConversion"/>
  </si>
  <si>
    <t>新鮮翅小腿</t>
    <phoneticPr fontId="3" type="noConversion"/>
  </si>
  <si>
    <t>脆瓜</t>
    <phoneticPr fontId="1" type="noConversion"/>
  </si>
  <si>
    <t>醃</t>
    <phoneticPr fontId="1" type="noConversion"/>
  </si>
  <si>
    <t>豆干丁</t>
    <phoneticPr fontId="1" type="noConversion"/>
  </si>
  <si>
    <t>冬瓜</t>
    <phoneticPr fontId="1" type="noConversion"/>
  </si>
  <si>
    <t>玉米粒</t>
    <phoneticPr fontId="1" type="noConversion"/>
  </si>
  <si>
    <t>新鮮雞蛋</t>
    <phoneticPr fontId="1" type="noConversion"/>
  </si>
  <si>
    <t>三色豆</t>
    <phoneticPr fontId="1" type="noConversion"/>
  </si>
  <si>
    <t>新鮮豬肉</t>
    <phoneticPr fontId="1" type="noConversion"/>
  </si>
  <si>
    <t>大蒜</t>
    <phoneticPr fontId="1" type="noConversion"/>
  </si>
  <si>
    <t>香菇</t>
    <phoneticPr fontId="1" type="noConversion"/>
  </si>
  <si>
    <t>芹菜</t>
    <phoneticPr fontId="1" type="noConversion"/>
  </si>
  <si>
    <t>豆干</t>
    <phoneticPr fontId="1" type="noConversion"/>
  </si>
  <si>
    <t>小魚乾</t>
    <phoneticPr fontId="1" type="noConversion"/>
  </si>
  <si>
    <t>海</t>
    <phoneticPr fontId="1" type="noConversion"/>
  </si>
  <si>
    <t>新鮮筍片</t>
    <phoneticPr fontId="1" type="noConversion"/>
  </si>
  <si>
    <t>豆皮角</t>
    <phoneticPr fontId="1" type="noConversion"/>
  </si>
  <si>
    <t>豬血</t>
    <phoneticPr fontId="1" type="noConversion"/>
  </si>
  <si>
    <t>米血</t>
    <phoneticPr fontId="1" type="noConversion"/>
  </si>
  <si>
    <t>花椰菜</t>
    <phoneticPr fontId="1" type="noConversion"/>
  </si>
  <si>
    <t>菇類</t>
    <phoneticPr fontId="1" type="noConversion"/>
  </si>
  <si>
    <t>海帶芽</t>
    <phoneticPr fontId="1" type="noConversion"/>
  </si>
  <si>
    <t>薑絲</t>
    <phoneticPr fontId="1" type="noConversion"/>
  </si>
  <si>
    <t>柴魚</t>
    <phoneticPr fontId="1" type="noConversion"/>
  </si>
  <si>
    <t>海茸</t>
    <phoneticPr fontId="1" type="noConversion"/>
  </si>
  <si>
    <t>九層塔</t>
    <phoneticPr fontId="1" type="noConversion"/>
  </si>
  <si>
    <t>番茄</t>
    <phoneticPr fontId="1" type="noConversion"/>
  </si>
  <si>
    <t>沙茶粉</t>
    <phoneticPr fontId="1" type="noConversion"/>
  </si>
  <si>
    <t>黑糯米捲</t>
    <phoneticPr fontId="1" type="noConversion"/>
  </si>
  <si>
    <t>刺瓜</t>
    <phoneticPr fontId="1" type="noConversion"/>
  </si>
  <si>
    <t>豆</t>
    <phoneticPr fontId="1" type="noConversion"/>
  </si>
  <si>
    <t>炸</t>
    <phoneticPr fontId="1" type="noConversion"/>
  </si>
  <si>
    <t>新鮮豬肉</t>
    <phoneticPr fontId="3" type="noConversion"/>
  </si>
  <si>
    <t>新鮮鴨肉</t>
    <phoneticPr fontId="1" type="noConversion"/>
  </si>
  <si>
    <t>薑片</t>
    <phoneticPr fontId="1" type="noConversion"/>
  </si>
  <si>
    <t>烤</t>
    <phoneticPr fontId="3" type="noConversion"/>
  </si>
  <si>
    <t>新鮮雞翅</t>
    <phoneticPr fontId="3" type="noConversion"/>
  </si>
  <si>
    <t>鹹豬肉</t>
    <phoneticPr fontId="3" type="noConversion"/>
  </si>
  <si>
    <t>青蔥</t>
    <phoneticPr fontId="1" type="noConversion"/>
  </si>
  <si>
    <t>炒</t>
    <phoneticPr fontId="3" type="noConversion"/>
  </si>
  <si>
    <t>白蘿蔔</t>
    <phoneticPr fontId="1" type="noConversion"/>
  </si>
  <si>
    <t>玉米穗</t>
    <phoneticPr fontId="1" type="noConversion"/>
  </si>
  <si>
    <t>新鮮豬排骨</t>
    <phoneticPr fontId="1" type="noConversion"/>
  </si>
  <si>
    <t>新鮮雞肉</t>
    <phoneticPr fontId="1" type="noConversion"/>
  </si>
  <si>
    <t>新鮮豬絞肉</t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</si>
  <si>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1</t>
    </r>
    <r>
      <rPr>
        <sz val="14"/>
        <rFont val="細明體"/>
        <family val="3"/>
        <charset val="136"/>
      </rPr>
      <t>日</t>
    </r>
    <r>
      <rPr>
        <sz val="14"/>
        <rFont val="Arial"/>
        <family val="2"/>
      </rPr>
      <t>(</t>
    </r>
    <r>
      <rPr>
        <sz val="14"/>
        <rFont val="細明體"/>
        <family val="3"/>
        <charset val="136"/>
      </rPr>
      <t>三</t>
    </r>
    <r>
      <rPr>
        <sz val="14"/>
        <rFont val="Arial"/>
        <family val="2"/>
      </rPr>
      <t>)</t>
    </r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</si>
  <si>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2</t>
    </r>
    <r>
      <rPr>
        <sz val="14"/>
        <rFont val="細明體"/>
        <family val="3"/>
        <charset val="136"/>
      </rPr>
      <t>日</t>
    </r>
    <r>
      <rPr>
        <sz val="14"/>
        <rFont val="Arial"/>
        <family val="2"/>
      </rPr>
      <t>(</t>
    </r>
    <r>
      <rPr>
        <sz val="14"/>
        <rFont val="細明體"/>
        <family val="3"/>
        <charset val="136"/>
      </rPr>
      <t>四</t>
    </r>
    <r>
      <rPr>
        <sz val="14"/>
        <rFont val="Arial"/>
        <family val="2"/>
      </rPr>
      <t>)</t>
    </r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</si>
  <si>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3</t>
    </r>
    <r>
      <rPr>
        <sz val="14"/>
        <rFont val="細明體"/>
        <family val="3"/>
        <charset val="136"/>
      </rPr>
      <t>日</t>
    </r>
    <r>
      <rPr>
        <sz val="14"/>
        <rFont val="Arial"/>
        <family val="2"/>
      </rPr>
      <t>(</t>
    </r>
    <r>
      <rPr>
        <sz val="14"/>
        <rFont val="細明體"/>
        <family val="3"/>
        <charset val="136"/>
      </rPr>
      <t>五</t>
    </r>
    <r>
      <rPr>
        <sz val="14"/>
        <rFont val="Arial"/>
        <family val="2"/>
      </rPr>
      <t>)</t>
    </r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</si>
  <si>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6</t>
    </r>
    <r>
      <rPr>
        <sz val="14"/>
        <rFont val="細明體"/>
        <family val="3"/>
        <charset val="136"/>
      </rPr>
      <t>日</t>
    </r>
    <r>
      <rPr>
        <sz val="14"/>
        <rFont val="Arial"/>
        <family val="2"/>
      </rPr>
      <t>(</t>
    </r>
    <r>
      <rPr>
        <sz val="14"/>
        <rFont val="細明體"/>
        <family val="3"/>
        <charset val="136"/>
      </rPr>
      <t>一</t>
    </r>
    <r>
      <rPr>
        <sz val="14"/>
        <rFont val="Arial"/>
        <family val="2"/>
      </rPr>
      <t>)</t>
    </r>
    <phoneticPr fontId="3" type="noConversion"/>
  </si>
  <si>
    <r>
      <rPr>
        <sz val="14"/>
        <rFont val="細明體"/>
        <family val="3"/>
        <charset val="136"/>
      </rPr>
      <t>7月7日(二)</t>
    </r>
    <r>
      <rPr>
        <sz val="10"/>
        <rFont val="Arial"/>
        <family val="2"/>
      </rPr>
      <t/>
    </r>
    <phoneticPr fontId="1" type="noConversion"/>
  </si>
  <si>
    <r>
      <rPr>
        <sz val="14"/>
        <rFont val="細明體"/>
        <family val="3"/>
        <charset val="136"/>
      </rPr>
      <t>7月8日(三)</t>
    </r>
    <r>
      <rPr>
        <sz val="10"/>
        <rFont val="Arial"/>
        <family val="2"/>
      </rPr>
      <t/>
    </r>
    <phoneticPr fontId="1" type="noConversion"/>
  </si>
  <si>
    <r>
      <rPr>
        <sz val="14"/>
        <rFont val="細明體"/>
        <family val="3"/>
        <charset val="136"/>
      </rPr>
      <t>7月9日(四)</t>
    </r>
    <r>
      <rPr>
        <sz val="10"/>
        <rFont val="Arial"/>
        <family val="2"/>
      </rPr>
      <t/>
    </r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</si>
  <si>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10</t>
    </r>
    <r>
      <rPr>
        <sz val="14"/>
        <rFont val="細明體"/>
        <family val="3"/>
        <charset val="136"/>
      </rPr>
      <t>日(五)</t>
    </r>
    <r>
      <rPr>
        <sz val="10"/>
        <rFont val="Arial"/>
        <family val="2"/>
      </rPr>
      <t/>
    </r>
    <phoneticPr fontId="1" type="noConversion"/>
  </si>
  <si>
    <r>
      <t>7</t>
    </r>
    <r>
      <rPr>
        <sz val="14"/>
        <rFont val="細明體"/>
        <family val="3"/>
        <charset val="136"/>
      </rPr>
      <t>月</t>
    </r>
    <r>
      <rPr>
        <sz val="14"/>
        <rFont val="Arial"/>
        <family val="2"/>
      </rPr>
      <t>13</t>
    </r>
    <r>
      <rPr>
        <sz val="14"/>
        <rFont val="細明體"/>
        <family val="3"/>
        <charset val="136"/>
      </rPr>
      <t>日</t>
    </r>
    <r>
      <rPr>
        <sz val="14"/>
        <rFont val="Arial"/>
        <family val="2"/>
      </rPr>
      <t>(</t>
    </r>
    <r>
      <rPr>
        <sz val="14"/>
        <rFont val="細明體"/>
        <family val="3"/>
        <charset val="136"/>
      </rPr>
      <t>一</t>
    </r>
    <r>
      <rPr>
        <sz val="14"/>
        <rFont val="Arial"/>
        <family val="2"/>
      </rPr>
      <t>)</t>
    </r>
    <phoneticPr fontId="3" type="noConversion"/>
  </si>
  <si>
    <r>
      <rPr>
        <sz val="14"/>
        <rFont val="細明體"/>
        <family val="3"/>
        <charset val="136"/>
      </rPr>
      <t>7月14日(二)</t>
    </r>
    <r>
      <rPr>
        <sz val="10"/>
        <rFont val="Arial"/>
        <family val="2"/>
      </rPr>
      <t/>
    </r>
    <phoneticPr fontId="1" type="noConversion"/>
  </si>
  <si>
    <r>
      <rPr>
        <sz val="14"/>
        <rFont val="細明體"/>
        <family val="3"/>
        <charset val="136"/>
      </rPr>
      <t>7月15日(三)</t>
    </r>
    <r>
      <rPr>
        <sz val="10"/>
        <rFont val="Arial"/>
        <family val="2"/>
      </rPr>
      <t/>
    </r>
    <phoneticPr fontId="1" type="noConversion"/>
  </si>
  <si>
    <t>麵</t>
    <phoneticPr fontId="1" type="noConversion"/>
  </si>
  <si>
    <t>洋蔥</t>
    <phoneticPr fontId="1" type="noConversion"/>
  </si>
  <si>
    <t>新鮮豬肉</t>
    <phoneticPr fontId="1" type="noConversion"/>
  </si>
  <si>
    <t>三色豆</t>
    <phoneticPr fontId="1" type="noConversion"/>
  </si>
  <si>
    <t>個人量(克)</t>
    <phoneticPr fontId="3" type="noConversion"/>
  </si>
  <si>
    <t>炒</t>
    <phoneticPr fontId="3" type="noConversion"/>
  </si>
  <si>
    <t>冬瓜</t>
    <phoneticPr fontId="1" type="noConversion"/>
  </si>
  <si>
    <t>紅蘿蔔</t>
    <phoneticPr fontId="1" type="noConversion"/>
  </si>
  <si>
    <t>木耳</t>
    <phoneticPr fontId="1" type="noConversion"/>
  </si>
  <si>
    <t>金針菇</t>
    <phoneticPr fontId="1" type="noConversion"/>
  </si>
  <si>
    <t>煮</t>
    <phoneticPr fontId="3" type="noConversion"/>
  </si>
  <si>
    <t>個人量(克)</t>
    <phoneticPr fontId="3" type="noConversion"/>
  </si>
  <si>
    <t>白蘿蔔</t>
    <phoneticPr fontId="1" type="noConversion"/>
  </si>
  <si>
    <t>排骨</t>
    <phoneticPr fontId="1" type="noConversion"/>
  </si>
  <si>
    <t>冬瓜</t>
    <phoneticPr fontId="1" type="noConversion"/>
  </si>
  <si>
    <t>薑絲</t>
    <phoneticPr fontId="1" type="noConversion"/>
  </si>
  <si>
    <t>起司肉腸</t>
    <phoneticPr fontId="1" type="noConversion"/>
  </si>
  <si>
    <t>加</t>
    <phoneticPr fontId="1" type="noConversion"/>
  </si>
  <si>
    <t>肉絲</t>
    <phoneticPr fontId="1" type="noConversion"/>
  </si>
  <si>
    <t>絞肉</t>
    <phoneticPr fontId="1" type="noConversion"/>
  </si>
  <si>
    <t>青蔥</t>
    <phoneticPr fontId="1" type="noConversion"/>
  </si>
  <si>
    <t>北海翅</t>
    <phoneticPr fontId="1" type="noConversion"/>
  </si>
  <si>
    <t>海鮮卷</t>
    <phoneticPr fontId="1" type="noConversion"/>
  </si>
  <si>
    <t>海加</t>
    <phoneticPr fontId="1" type="noConversion"/>
  </si>
  <si>
    <t>烤</t>
    <phoneticPr fontId="1" type="noConversion"/>
  </si>
  <si>
    <r>
      <rPr>
        <b/>
        <sz val="16"/>
        <rFont val="細明體"/>
        <family val="3"/>
        <charset val="136"/>
      </rPr>
      <t>永靖國小</t>
    </r>
    <r>
      <rPr>
        <b/>
        <sz val="16"/>
        <rFont val="Arial"/>
        <family val="2"/>
      </rPr>
      <t>-</t>
    </r>
    <r>
      <rPr>
        <b/>
        <sz val="16"/>
        <rFont val="細明體"/>
        <family val="3"/>
        <charset val="136"/>
      </rPr>
      <t>豐成食品工廠109年7月菜單</t>
    </r>
    <phoneticPr fontId="3" type="noConversion"/>
  </si>
  <si>
    <t>7月第一週菜單明細(永靖國小-豐成食品工廠)</t>
    <phoneticPr fontId="3" type="noConversion"/>
  </si>
  <si>
    <t>7月第二週菜單明細(永靖國小-豐成食品工廠)</t>
    <phoneticPr fontId="3" type="noConversion"/>
  </si>
  <si>
    <t>7月第三週菜單明細(永靖國小-豐成食品工廠)</t>
    <phoneticPr fontId="3" type="noConversion"/>
  </si>
  <si>
    <t>寶島白飯</t>
    <phoneticPr fontId="1" type="noConversion"/>
  </si>
  <si>
    <t>紫米飯</t>
  </si>
  <si>
    <t>茄汁肉醬麵</t>
  </si>
  <si>
    <t>茄汁魚丁(海)</t>
  </si>
  <si>
    <t>糖醋豬柳條</t>
  </si>
  <si>
    <t>脆皮雞米花(炸)</t>
  </si>
  <si>
    <t>白玉燒肉</t>
  </si>
  <si>
    <t>南洋咖哩雞</t>
  </si>
  <si>
    <t>洋蔥玉米蛋</t>
  </si>
  <si>
    <t>起司肉腸(加)</t>
  </si>
  <si>
    <t>豉汁燴竹筍</t>
  </si>
  <si>
    <t>芹香甜不辣(加)</t>
  </si>
  <si>
    <t>深色蔬菜</t>
  </si>
  <si>
    <t>淺色蔬菜</t>
  </si>
  <si>
    <t>青菜蛋花湯</t>
  </si>
  <si>
    <t>筍絲大骨湯</t>
  </si>
  <si>
    <t>薑絲冬瓜湯</t>
  </si>
  <si>
    <t>沙茶肉絲炒飯</t>
  </si>
  <si>
    <t>燒烤翅小腿</t>
  </si>
  <si>
    <t>蒜泥白肉</t>
  </si>
  <si>
    <t>夜市大雞排(炸)</t>
  </si>
  <si>
    <t>豉汁豬排</t>
  </si>
  <si>
    <t>碳烤香雞腿</t>
  </si>
  <si>
    <t>四寶肉燥(豆醃)</t>
  </si>
  <si>
    <t>紹興燒雞丁</t>
  </si>
  <si>
    <t>台式滷味(豆)</t>
  </si>
  <si>
    <t>番茄豆腐蛋(豆)</t>
  </si>
  <si>
    <t>香酥糯米卷(加炸)</t>
  </si>
  <si>
    <t>冬瓜燴炒(加)</t>
  </si>
  <si>
    <t>客家小炒(海豆)</t>
  </si>
  <si>
    <t>鮮菇燴花椰</t>
  </si>
  <si>
    <t>塔香海茸</t>
  </si>
  <si>
    <t>手工蒸肉丸子</t>
  </si>
  <si>
    <t>玉米濃湯(芡)</t>
  </si>
  <si>
    <t>白玉上排湯</t>
  </si>
  <si>
    <t>薑絲海芽湯</t>
  </si>
  <si>
    <t>柴魚豆腐湯(豆海)</t>
  </si>
  <si>
    <t>刺瓜湯</t>
  </si>
  <si>
    <t>椒鹽咕咾肉(炸)</t>
  </si>
  <si>
    <t>芝香雞翅</t>
  </si>
  <si>
    <t>冬瓜燒鴨</t>
  </si>
  <si>
    <t>洋蔥鹹豬肉(醃)</t>
  </si>
  <si>
    <t>招牌海鮮卷(海加)</t>
  </si>
  <si>
    <t>紅絲炒蛋</t>
  </si>
  <si>
    <t>酸辣湯(豆芡)</t>
  </si>
  <si>
    <t>日式豚骨湯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</si>
</sst>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&quot;g&quot;"/>
    <numFmt numFmtId="177" formatCode="0;_ "/>
    <numFmt numFmtId="178" formatCode="0;_쐀"/>
    <numFmt numFmtId="179" formatCode="0.0\K"/>
    <numFmt numFmtId="180" formatCode="&quot;11 月&quot;\ #\ &quot;日（一）&quot;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b/>
      <sz val="16"/>
      <name val="Arial"/>
      <family val="2"/>
    </font>
    <font>
      <b/>
      <sz val="16"/>
      <name val="細明體"/>
      <family val="3"/>
      <charset val="136"/>
    </font>
    <font>
      <sz val="10"/>
      <name val="Arial"/>
      <family val="2"/>
    </font>
    <font>
      <sz val="20"/>
      <color theme="1"/>
      <name val="新細明體"/>
      <family val="1"/>
      <charset val="136"/>
    </font>
    <font>
      <sz val="16"/>
      <name val="華康少女文字W3"/>
      <family val="3"/>
      <charset val="136"/>
    </font>
    <font>
      <sz val="16"/>
      <name val="新細明體"/>
      <family val="1"/>
      <charset val="136"/>
      <scheme val="major"/>
    </font>
    <font>
      <sz val="14"/>
      <name val="Arial"/>
      <family val="2"/>
    </font>
    <font>
      <sz val="14"/>
      <name val="細明體"/>
      <family val="3"/>
      <charset val="136"/>
    </font>
    <font>
      <sz val="14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29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208">
    <xf numFmtId="0" fontId="0" fillId="0" borderId="0" xfId="0">
      <alignment vertical="center"/>
    </xf>
    <xf numFmtId="0" fontId="5" fillId="2" borderId="0" xfId="1" applyFont="1" applyFill="1" applyBorder="1" applyAlignment="1">
      <alignment horizontal="center" shrinkToFi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shrinkToFit="1"/>
    </xf>
    <xf numFmtId="0" fontId="11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center" shrinkToFit="1"/>
    </xf>
    <xf numFmtId="0" fontId="6" fillId="2" borderId="0" xfId="1" applyFont="1" applyFill="1" applyBorder="1" applyAlignment="1">
      <alignment horizontal="right"/>
    </xf>
    <xf numFmtId="0" fontId="12" fillId="2" borderId="7" xfId="1" applyFont="1" applyFill="1" applyBorder="1" applyAlignment="1">
      <alignment horizontal="center" vertical="center" textRotation="255"/>
    </xf>
    <xf numFmtId="0" fontId="13" fillId="2" borderId="8" xfId="1" applyFont="1" applyFill="1" applyBorder="1" applyAlignment="1">
      <alignment vertical="center" textRotation="255"/>
    </xf>
    <xf numFmtId="0" fontId="13" fillId="2" borderId="9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 textRotation="255"/>
    </xf>
    <xf numFmtId="0" fontId="12" fillId="2" borderId="10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3" fillId="2" borderId="0" xfId="1" applyFont="1" applyFill="1">
      <alignment vertical="center"/>
    </xf>
    <xf numFmtId="0" fontId="12" fillId="2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 vertical="center" shrinkToFit="1"/>
    </xf>
    <xf numFmtId="0" fontId="14" fillId="3" borderId="13" xfId="1" applyFont="1" applyFill="1" applyBorder="1" applyAlignment="1">
      <alignment horizontal="center" vertical="center" wrapText="1" shrinkToFit="1"/>
    </xf>
    <xf numFmtId="14" fontId="18" fillId="3" borderId="13" xfId="1" applyNumberFormat="1" applyFont="1" applyFill="1" applyBorder="1" applyAlignment="1">
      <alignment horizontal="center" vertical="center" shrinkToFit="1"/>
    </xf>
    <xf numFmtId="14" fontId="8" fillId="3" borderId="14" xfId="1" applyNumberFormat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18" fillId="3" borderId="13" xfId="1" applyFont="1" applyFill="1" applyBorder="1" applyAlignment="1">
      <alignment horizontal="center" vertical="center" shrinkToFit="1"/>
    </xf>
    <xf numFmtId="0" fontId="12" fillId="2" borderId="16" xfId="1" applyFont="1" applyFill="1" applyBorder="1">
      <alignment vertical="center"/>
    </xf>
    <xf numFmtId="0" fontId="16" fillId="2" borderId="15" xfId="1" applyFont="1" applyFill="1" applyBorder="1" applyAlignment="1">
      <alignment horizontal="center" vertical="center"/>
    </xf>
    <xf numFmtId="0" fontId="17" fillId="2" borderId="0" xfId="1" applyFont="1" applyFill="1">
      <alignment vertical="center"/>
    </xf>
    <xf numFmtId="0" fontId="12" fillId="2" borderId="18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left" vertical="center" shrinkToFit="1"/>
    </xf>
    <xf numFmtId="0" fontId="18" fillId="2" borderId="19" xfId="1" applyFont="1" applyFill="1" applyBorder="1" applyAlignment="1">
      <alignment horizontal="left" vertical="center" shrinkToFit="1"/>
    </xf>
    <xf numFmtId="176" fontId="12" fillId="2" borderId="20" xfId="1" applyNumberFormat="1" applyFont="1" applyFill="1" applyBorder="1" applyAlignment="1">
      <alignment horizontal="right"/>
    </xf>
    <xf numFmtId="0" fontId="16" fillId="2" borderId="19" xfId="1" applyFont="1" applyFill="1" applyBorder="1" applyAlignment="1">
      <alignment horizontal="center" vertical="center" shrinkToFit="1"/>
    </xf>
    <xf numFmtId="0" fontId="6" fillId="2" borderId="0" xfId="1" applyFont="1" applyFill="1">
      <alignment vertical="center"/>
    </xf>
    <xf numFmtId="0" fontId="18" fillId="2" borderId="19" xfId="1" applyFont="1" applyFill="1" applyBorder="1" applyAlignment="1">
      <alignment vertical="center" shrinkToFit="1"/>
    </xf>
    <xf numFmtId="0" fontId="12" fillId="2" borderId="20" xfId="1" applyFont="1" applyFill="1" applyBorder="1">
      <alignment vertical="center"/>
    </xf>
    <xf numFmtId="0" fontId="16" fillId="2" borderId="1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wrapText="1"/>
    </xf>
    <xf numFmtId="177" fontId="6" fillId="2" borderId="0" xfId="1" applyNumberFormat="1" applyFont="1" applyFill="1" applyBorder="1" applyAlignment="1">
      <alignment horizontal="center" vertical="center"/>
    </xf>
    <xf numFmtId="178" fontId="6" fillId="2" borderId="0" xfId="1" applyNumberFormat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vertical="center" textRotation="180" shrinkToFit="1"/>
    </xf>
    <xf numFmtId="0" fontId="18" fillId="2" borderId="19" xfId="1" applyFont="1" applyFill="1" applyBorder="1" applyAlignment="1">
      <alignment vertical="center" textRotation="180" shrinkToFit="1"/>
    </xf>
    <xf numFmtId="0" fontId="8" fillId="2" borderId="19" xfId="1" applyFont="1" applyFill="1" applyBorder="1" applyAlignment="1">
      <alignment vertical="center" shrinkToFit="1"/>
    </xf>
    <xf numFmtId="0" fontId="19" fillId="2" borderId="19" xfId="1" applyFont="1" applyFill="1" applyBorder="1" applyAlignment="1">
      <alignment horizontal="left" vertical="center" shrinkToFit="1"/>
    </xf>
    <xf numFmtId="0" fontId="16" fillId="2" borderId="19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 shrinkToFit="1"/>
    </xf>
    <xf numFmtId="0" fontId="6" fillId="2" borderId="22" xfId="1" applyFont="1" applyFill="1" applyBorder="1">
      <alignment vertical="center"/>
    </xf>
    <xf numFmtId="0" fontId="16" fillId="2" borderId="19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right"/>
    </xf>
    <xf numFmtId="179" fontId="12" fillId="2" borderId="20" xfId="1" applyNumberFormat="1" applyFont="1" applyFill="1" applyBorder="1" applyAlignment="1">
      <alignment horizontal="right"/>
    </xf>
    <xf numFmtId="0" fontId="16" fillId="2" borderId="24" xfId="1" applyFont="1" applyFill="1" applyBorder="1" applyAlignment="1">
      <alignment horizontal="left"/>
    </xf>
    <xf numFmtId="9" fontId="6" fillId="2" borderId="0" xfId="1" applyNumberFormat="1" applyFont="1" applyFill="1" applyBorder="1">
      <alignment vertical="center"/>
    </xf>
    <xf numFmtId="14" fontId="8" fillId="3" borderId="13" xfId="1" applyNumberFormat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left" vertical="center" shrinkToFit="1"/>
    </xf>
    <xf numFmtId="0" fontId="18" fillId="2" borderId="0" xfId="1" applyFont="1" applyFill="1" applyBorder="1" applyAlignment="1">
      <alignment vertical="center" textRotation="180" shrinkToFit="1"/>
    </xf>
    <xf numFmtId="0" fontId="16" fillId="2" borderId="19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right"/>
    </xf>
    <xf numFmtId="0" fontId="8" fillId="2" borderId="0" xfId="1" applyFont="1" applyFill="1">
      <alignment vertical="center"/>
    </xf>
    <xf numFmtId="0" fontId="8" fillId="2" borderId="0" xfId="1" applyFont="1" applyFill="1" applyBorder="1">
      <alignment vertical="center"/>
    </xf>
    <xf numFmtId="0" fontId="8" fillId="2" borderId="22" xfId="1" applyFont="1" applyFill="1" applyBorder="1">
      <alignment vertical="center"/>
    </xf>
    <xf numFmtId="0" fontId="6" fillId="2" borderId="27" xfId="1" applyFont="1" applyFill="1" applyBorder="1" applyAlignment="1">
      <alignment horizontal="center" vertical="center" shrinkToFit="1"/>
    </xf>
    <xf numFmtId="0" fontId="8" fillId="2" borderId="28" xfId="1" applyFont="1" applyFill="1" applyBorder="1">
      <alignment vertical="center"/>
    </xf>
    <xf numFmtId="0" fontId="8" fillId="2" borderId="0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shrinkToFit="1"/>
    </xf>
    <xf numFmtId="0" fontId="8" fillId="2" borderId="31" xfId="1" applyFont="1" applyFill="1" applyBorder="1" applyAlignment="1">
      <alignment vertical="center" textRotation="180" shrinkToFit="1"/>
    </xf>
    <xf numFmtId="0" fontId="8" fillId="2" borderId="31" xfId="1" applyFont="1" applyFill="1" applyBorder="1" applyAlignment="1">
      <alignment horizontal="left" vertical="center" shrinkToFit="1"/>
    </xf>
    <xf numFmtId="0" fontId="16" fillId="2" borderId="31" xfId="1" applyFont="1" applyFill="1" applyBorder="1" applyAlignment="1">
      <alignment horizontal="left" vertical="center"/>
    </xf>
    <xf numFmtId="0" fontId="12" fillId="2" borderId="32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right" vertical="top"/>
    </xf>
    <xf numFmtId="0" fontId="6" fillId="2" borderId="0" xfId="1" applyFont="1" applyFill="1" applyBorder="1" applyAlignment="1">
      <alignment horizontal="left" vertical="center" shrinkToFit="1"/>
    </xf>
    <xf numFmtId="0" fontId="12" fillId="2" borderId="0" xfId="1" applyFont="1" applyFill="1">
      <alignment vertical="center"/>
    </xf>
    <xf numFmtId="0" fontId="16" fillId="2" borderId="0" xfId="1" applyFont="1" applyFill="1" applyAlignment="1">
      <alignment horizontal="left" vertical="center"/>
    </xf>
    <xf numFmtId="0" fontId="12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center" vertical="center"/>
    </xf>
    <xf numFmtId="0" fontId="16" fillId="2" borderId="12" xfId="1" applyFont="1" applyFill="1" applyBorder="1" applyAlignment="1">
      <alignment horizontal="center"/>
    </xf>
    <xf numFmtId="0" fontId="16" fillId="2" borderId="18" xfId="1" applyFont="1" applyFill="1" applyBorder="1" applyAlignment="1">
      <alignment horizontal="center"/>
    </xf>
    <xf numFmtId="0" fontId="8" fillId="2" borderId="19" xfId="0" applyFont="1" applyFill="1" applyBorder="1" applyAlignment="1">
      <alignment horizontal="left" vertical="center" shrinkToFit="1"/>
    </xf>
    <xf numFmtId="0" fontId="18" fillId="2" borderId="19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vertical="center" shrinkToFit="1"/>
    </xf>
    <xf numFmtId="0" fontId="12" fillId="2" borderId="16" xfId="0" applyFont="1" applyFill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right"/>
    </xf>
    <xf numFmtId="0" fontId="16" fillId="2" borderId="19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2" fillId="2" borderId="20" xfId="0" applyFont="1" applyFill="1" applyBorder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179" fontId="12" fillId="2" borderId="20" xfId="0" applyNumberFormat="1" applyFont="1" applyFill="1" applyBorder="1" applyAlignment="1">
      <alignment horizontal="right"/>
    </xf>
    <xf numFmtId="0" fontId="16" fillId="2" borderId="31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textRotation="180" shrinkToFit="1"/>
    </xf>
    <xf numFmtId="0" fontId="18" fillId="2" borderId="19" xfId="0" applyFont="1" applyFill="1" applyBorder="1" applyAlignment="1">
      <alignment vertical="center" textRotation="180" shrinkToFit="1"/>
    </xf>
    <xf numFmtId="0" fontId="19" fillId="2" borderId="19" xfId="0" applyFont="1" applyFill="1" applyBorder="1" applyAlignment="1">
      <alignment horizontal="left" vertical="center" shrinkToFit="1"/>
    </xf>
    <xf numFmtId="0" fontId="21" fillId="2" borderId="19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horizontal="left" vertical="center" wrapText="1" shrinkToFit="1"/>
    </xf>
    <xf numFmtId="0" fontId="20" fillId="2" borderId="0" xfId="0" applyFont="1" applyFill="1">
      <alignment vertical="center"/>
    </xf>
    <xf numFmtId="0" fontId="18" fillId="2" borderId="29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left" vertical="center" shrinkToFit="1"/>
    </xf>
    <xf numFmtId="0" fontId="18" fillId="2" borderId="2" xfId="0" applyFont="1" applyFill="1" applyBorder="1" applyAlignment="1">
      <alignment vertical="center" textRotation="180" shrinkToFit="1"/>
    </xf>
    <xf numFmtId="0" fontId="18" fillId="2" borderId="23" xfId="0" applyFont="1" applyFill="1" applyBorder="1" applyAlignment="1">
      <alignment horizontal="left" vertical="center" shrinkToFit="1"/>
    </xf>
    <xf numFmtId="0" fontId="8" fillId="2" borderId="31" xfId="0" applyFont="1" applyFill="1" applyBorder="1" applyAlignment="1">
      <alignment vertical="center" textRotation="180" shrinkToFit="1"/>
    </xf>
    <xf numFmtId="0" fontId="8" fillId="2" borderId="31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vertical="center" textRotation="255" shrinkToFit="1"/>
    </xf>
    <xf numFmtId="0" fontId="2" fillId="2" borderId="0" xfId="0" applyFont="1" applyFill="1" applyAlignment="1">
      <alignment vertical="center" shrinkToFit="1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vertical="center" shrinkToFit="1"/>
    </xf>
    <xf numFmtId="0" fontId="6" fillId="2" borderId="37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right"/>
    </xf>
    <xf numFmtId="0" fontId="8" fillId="2" borderId="39" xfId="0" applyFont="1" applyFill="1" applyBorder="1" applyAlignment="1">
      <alignment vertical="center" textRotation="180" shrinkToFit="1"/>
    </xf>
    <xf numFmtId="0" fontId="8" fillId="2" borderId="39" xfId="0" applyFont="1" applyFill="1" applyBorder="1" applyAlignment="1">
      <alignment horizontal="left" vertical="center" shrinkToFit="1"/>
    </xf>
    <xf numFmtId="0" fontId="18" fillId="2" borderId="39" xfId="0" applyFont="1" applyFill="1" applyBorder="1" applyAlignment="1">
      <alignment vertical="center" shrinkToFit="1"/>
    </xf>
    <xf numFmtId="0" fontId="18" fillId="2" borderId="39" xfId="0" applyFont="1" applyFill="1" applyBorder="1" applyAlignment="1">
      <alignment horizontal="left" vertical="center" shrinkToFit="1"/>
    </xf>
    <xf numFmtId="179" fontId="12" fillId="2" borderId="40" xfId="1" applyNumberFormat="1" applyFont="1" applyFill="1" applyBorder="1" applyAlignment="1">
      <alignment horizontal="right"/>
    </xf>
    <xf numFmtId="0" fontId="16" fillId="2" borderId="39" xfId="1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0" fontId="2" fillId="2" borderId="0" xfId="3" applyFont="1" applyFill="1"/>
    <xf numFmtId="0" fontId="2" fillId="2" borderId="0" xfId="3" applyFont="1" applyFill="1" applyAlignment="1"/>
    <xf numFmtId="0" fontId="2" fillId="2" borderId="3" xfId="3" applyFont="1" applyFill="1" applyBorder="1"/>
    <xf numFmtId="0" fontId="2" fillId="2" borderId="1" xfId="3" applyFont="1" applyFill="1" applyBorder="1"/>
    <xf numFmtId="0" fontId="2" fillId="2" borderId="46" xfId="3" applyFont="1" applyFill="1" applyBorder="1"/>
    <xf numFmtId="0" fontId="2" fillId="2" borderId="4" xfId="3" applyFont="1" applyFill="1" applyBorder="1"/>
    <xf numFmtId="0" fontId="2" fillId="2" borderId="47" xfId="3" applyFont="1" applyFill="1" applyBorder="1"/>
    <xf numFmtId="0" fontId="26" fillId="2" borderId="19" xfId="0" applyFont="1" applyFill="1" applyBorder="1" applyAlignment="1">
      <alignment vertical="center" shrinkToFit="1"/>
    </xf>
    <xf numFmtId="0" fontId="26" fillId="2" borderId="19" xfId="0" applyFont="1" applyFill="1" applyBorder="1" applyAlignment="1">
      <alignment horizontal="left" vertical="center" shrinkToFit="1"/>
    </xf>
    <xf numFmtId="0" fontId="26" fillId="2" borderId="19" xfId="0" applyFont="1" applyFill="1" applyBorder="1" applyAlignment="1">
      <alignment vertical="center" textRotation="180" shrinkToFit="1"/>
    </xf>
    <xf numFmtId="0" fontId="18" fillId="0" borderId="19" xfId="0" applyFont="1" applyFill="1" applyBorder="1" applyAlignment="1">
      <alignment horizontal="left" vertical="center" shrinkToFit="1"/>
    </xf>
    <xf numFmtId="0" fontId="26" fillId="0" borderId="19" xfId="0" applyFont="1" applyFill="1" applyBorder="1" applyAlignment="1">
      <alignment vertical="center" shrinkToFit="1"/>
    </xf>
    <xf numFmtId="0" fontId="2" fillId="0" borderId="0" xfId="3" applyFont="1" applyFill="1"/>
    <xf numFmtId="0" fontId="2" fillId="0" borderId="3" xfId="3" applyFont="1" applyFill="1" applyBorder="1"/>
    <xf numFmtId="0" fontId="2" fillId="0" borderId="1" xfId="3" applyFont="1" applyFill="1" applyBorder="1"/>
    <xf numFmtId="0" fontId="2" fillId="0" borderId="4" xfId="3" applyFont="1" applyFill="1" applyBorder="1"/>
    <xf numFmtId="0" fontId="2" fillId="0" borderId="47" xfId="3" applyFont="1" applyFill="1" applyBorder="1"/>
    <xf numFmtId="0" fontId="2" fillId="0" borderId="46" xfId="3" applyFont="1" applyFill="1" applyBorder="1"/>
    <xf numFmtId="0" fontId="14" fillId="0" borderId="0" xfId="3" applyFont="1" applyFill="1"/>
    <xf numFmtId="0" fontId="28" fillId="0" borderId="0" xfId="3" applyFont="1" applyFill="1"/>
    <xf numFmtId="0" fontId="14" fillId="2" borderId="0" xfId="3" applyFont="1" applyFill="1"/>
    <xf numFmtId="0" fontId="31" fillId="2" borderId="0" xfId="3" applyFont="1" applyFill="1"/>
    <xf numFmtId="0" fontId="31" fillId="0" borderId="0" xfId="3" applyFont="1" applyFill="1"/>
    <xf numFmtId="0" fontId="2" fillId="2" borderId="51" xfId="3" applyFont="1" applyFill="1" applyBorder="1"/>
    <xf numFmtId="0" fontId="2" fillId="2" borderId="52" xfId="3" applyFont="1" applyFill="1" applyBorder="1"/>
    <xf numFmtId="0" fontId="2" fillId="2" borderId="53" xfId="3" applyFont="1" applyFill="1" applyBorder="1"/>
    <xf numFmtId="0" fontId="2" fillId="2" borderId="54" xfId="3" applyFont="1" applyFill="1" applyBorder="1"/>
    <xf numFmtId="0" fontId="2" fillId="2" borderId="55" xfId="3" applyFont="1" applyFill="1" applyBorder="1"/>
    <xf numFmtId="0" fontId="18" fillId="0" borderId="19" xfId="0" applyFont="1" applyFill="1" applyBorder="1" applyAlignment="1">
      <alignment vertical="center" shrinkToFit="1"/>
    </xf>
    <xf numFmtId="0" fontId="27" fillId="2" borderId="5" xfId="1" applyFont="1" applyFill="1" applyBorder="1" applyAlignment="1">
      <alignment horizontal="center" vertical="center" shrinkToFit="1"/>
    </xf>
    <xf numFmtId="0" fontId="27" fillId="2" borderId="0" xfId="1" applyFont="1" applyFill="1" applyBorder="1" applyAlignment="1">
      <alignment horizontal="center" vertical="center" shrinkToFit="1"/>
    </xf>
    <xf numFmtId="0" fontId="27" fillId="2" borderId="34" xfId="1" applyFont="1" applyFill="1" applyBorder="1" applyAlignment="1">
      <alignment horizontal="center" vertical="center" shrinkToFit="1"/>
    </xf>
    <xf numFmtId="14" fontId="27" fillId="2" borderId="0" xfId="1" applyNumberFormat="1" applyFont="1" applyFill="1" applyBorder="1" applyAlignment="1">
      <alignment horizontal="center" vertical="center" shrinkToFit="1"/>
    </xf>
    <xf numFmtId="14" fontId="27" fillId="2" borderId="5" xfId="1" applyNumberFormat="1" applyFont="1" applyFill="1" applyBorder="1" applyAlignment="1">
      <alignment horizontal="center" vertical="center" shrinkToFit="1"/>
    </xf>
    <xf numFmtId="0" fontId="27" fillId="0" borderId="5" xfId="1" applyFont="1" applyFill="1" applyBorder="1" applyAlignment="1">
      <alignment horizontal="center" vertical="center" shrinkToFit="1"/>
    </xf>
    <xf numFmtId="0" fontId="27" fillId="0" borderId="0" xfId="1" applyFont="1" applyFill="1" applyBorder="1" applyAlignment="1">
      <alignment horizontal="center" vertical="center" shrinkToFit="1"/>
    </xf>
    <xf numFmtId="0" fontId="27" fillId="0" borderId="34" xfId="1" applyFont="1" applyFill="1" applyBorder="1" applyAlignment="1">
      <alignment horizontal="center" vertical="center" shrinkToFit="1"/>
    </xf>
    <xf numFmtId="14" fontId="27" fillId="0" borderId="0" xfId="1" applyNumberFormat="1" applyFont="1" applyFill="1" applyBorder="1" applyAlignment="1">
      <alignment horizontal="center" vertical="center" shrinkToFit="1"/>
    </xf>
    <xf numFmtId="14" fontId="27" fillId="0" borderId="5" xfId="1" applyNumberFormat="1" applyFont="1" applyFill="1" applyBorder="1" applyAlignment="1">
      <alignment horizontal="center" vertical="center" shrinkToFit="1"/>
    </xf>
    <xf numFmtId="180" fontId="29" fillId="0" borderId="3" xfId="1" applyNumberFormat="1" applyFont="1" applyFill="1" applyBorder="1" applyAlignment="1">
      <alignment horizontal="center" vertical="center" wrapText="1"/>
    </xf>
    <xf numFmtId="180" fontId="29" fillId="0" borderId="1" xfId="1" applyNumberFormat="1" applyFont="1" applyFill="1" applyBorder="1" applyAlignment="1">
      <alignment horizontal="center" vertical="center" wrapText="1"/>
    </xf>
    <xf numFmtId="180" fontId="29" fillId="0" borderId="4" xfId="1" applyNumberFormat="1" applyFont="1" applyFill="1" applyBorder="1" applyAlignment="1">
      <alignment horizontal="center" vertical="center" wrapText="1"/>
    </xf>
    <xf numFmtId="180" fontId="29" fillId="0" borderId="47" xfId="1" applyNumberFormat="1" applyFont="1" applyFill="1" applyBorder="1" applyAlignment="1">
      <alignment horizontal="center" vertical="center" wrapText="1"/>
    </xf>
    <xf numFmtId="180" fontId="29" fillId="0" borderId="46" xfId="1" applyNumberFormat="1" applyFont="1" applyFill="1" applyBorder="1" applyAlignment="1">
      <alignment horizontal="center" vertical="center" wrapText="1"/>
    </xf>
    <xf numFmtId="0" fontId="27" fillId="0" borderId="45" xfId="1" applyFont="1" applyFill="1" applyBorder="1" applyAlignment="1">
      <alignment horizontal="center" vertical="center" shrinkToFit="1"/>
    </xf>
    <xf numFmtId="0" fontId="27" fillId="0" borderId="35" xfId="1" applyFont="1" applyFill="1" applyBorder="1" applyAlignment="1">
      <alignment horizontal="center" vertical="center" shrinkToFit="1"/>
    </xf>
    <xf numFmtId="0" fontId="27" fillId="0" borderId="36" xfId="1" applyFont="1" applyFill="1" applyBorder="1" applyAlignment="1">
      <alignment horizontal="center" vertical="center" shrinkToFit="1"/>
    </xf>
    <xf numFmtId="180" fontId="29" fillId="0" borderId="48" xfId="1" applyNumberFormat="1" applyFont="1" applyFill="1" applyBorder="1" applyAlignment="1">
      <alignment horizontal="center" vertical="center" wrapText="1"/>
    </xf>
    <xf numFmtId="180" fontId="29" fillId="0" borderId="49" xfId="1" applyNumberFormat="1" applyFont="1" applyFill="1" applyBorder="1" applyAlignment="1">
      <alignment horizontal="center" vertical="center" wrapText="1"/>
    </xf>
    <xf numFmtId="180" fontId="29" fillId="0" borderId="50" xfId="1" applyNumberFormat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/>
    </xf>
    <xf numFmtId="180" fontId="29" fillId="2" borderId="42" xfId="1" applyNumberFormat="1" applyFont="1" applyFill="1" applyBorder="1" applyAlignment="1">
      <alignment horizontal="center" vertical="center" wrapText="1"/>
    </xf>
    <xf numFmtId="180" fontId="29" fillId="2" borderId="43" xfId="1" applyNumberFormat="1" applyFont="1" applyFill="1" applyBorder="1" applyAlignment="1">
      <alignment horizontal="center" vertical="center" wrapText="1"/>
    </xf>
    <xf numFmtId="180" fontId="29" fillId="2" borderId="44" xfId="1" applyNumberFormat="1" applyFont="1" applyFill="1" applyBorder="1" applyAlignment="1">
      <alignment horizontal="center" vertical="center" wrapText="1"/>
    </xf>
    <xf numFmtId="14" fontId="27" fillId="0" borderId="35" xfId="1" applyNumberFormat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horizontal="center" shrinkToFit="1"/>
    </xf>
    <xf numFmtId="0" fontId="7" fillId="2" borderId="0" xfId="1" applyFont="1" applyFill="1" applyBorder="1" applyAlignment="1">
      <alignment horizontal="left" shrinkToFit="1"/>
    </xf>
    <xf numFmtId="0" fontId="8" fillId="2" borderId="0" xfId="1" applyFont="1" applyFill="1" applyBorder="1" applyAlignment="1">
      <alignment horizontal="left" shrinkToFit="1"/>
    </xf>
    <xf numFmtId="0" fontId="9" fillId="2" borderId="0" xfId="1" applyFont="1" applyFill="1" applyBorder="1" applyAlignment="1">
      <alignment horizontal="center" shrinkToFit="1"/>
    </xf>
    <xf numFmtId="0" fontId="10" fillId="2" borderId="0" xfId="1" applyFont="1" applyFill="1" applyAlignment="1">
      <alignment vertical="center"/>
    </xf>
    <xf numFmtId="0" fontId="10" fillId="2" borderId="6" xfId="1" applyFont="1" applyFill="1" applyBorder="1" applyAlignment="1">
      <alignment vertical="center"/>
    </xf>
    <xf numFmtId="0" fontId="13" fillId="2" borderId="13" xfId="1" applyFont="1" applyFill="1" applyBorder="1" applyAlignment="1">
      <alignment horizontal="center" vertical="center" textRotation="180" shrinkToFit="1"/>
    </xf>
    <xf numFmtId="0" fontId="8" fillId="2" borderId="15" xfId="1" applyFont="1" applyFill="1" applyBorder="1" applyAlignment="1">
      <alignment horizontal="center" vertical="center" wrapText="1" shrinkToFit="1"/>
    </xf>
    <xf numFmtId="0" fontId="8" fillId="2" borderId="19" xfId="1" applyFont="1" applyFill="1" applyBorder="1" applyAlignment="1">
      <alignment horizontal="center" vertical="center" wrapText="1" shrinkToFit="1"/>
    </xf>
    <xf numFmtId="0" fontId="8" fillId="2" borderId="24" xfId="1" applyFont="1" applyFill="1" applyBorder="1" applyAlignment="1">
      <alignment horizontal="center" vertical="center" wrapText="1" shrinkToFit="1"/>
    </xf>
    <xf numFmtId="0" fontId="12" fillId="2" borderId="18" xfId="1" applyFont="1" applyFill="1" applyBorder="1" applyAlignment="1">
      <alignment horizontal="center" vertical="center" textRotation="255" shrinkToFit="1"/>
    </xf>
    <xf numFmtId="0" fontId="22" fillId="2" borderId="33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center" vertical="center" wrapText="1" shrinkToFit="1"/>
    </xf>
    <xf numFmtId="0" fontId="18" fillId="2" borderId="19" xfId="1" applyFont="1" applyFill="1" applyBorder="1" applyAlignment="1">
      <alignment horizontal="center" vertical="center" wrapText="1" shrinkToFit="1"/>
    </xf>
    <xf numFmtId="0" fontId="18" fillId="2" borderId="24" xfId="1" applyFont="1" applyFill="1" applyBorder="1" applyAlignment="1">
      <alignment horizontal="center" vertical="center" wrapText="1" shrinkToFit="1"/>
    </xf>
    <xf numFmtId="0" fontId="22" fillId="2" borderId="0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 wrapText="1" shrinkToFit="1"/>
    </xf>
    <xf numFmtId="0" fontId="16" fillId="2" borderId="18" xfId="1" applyFont="1" applyFill="1" applyBorder="1" applyAlignment="1">
      <alignment horizontal="center" vertical="center" textRotation="255" shrinkToFit="1"/>
    </xf>
  </cellXfs>
  <cellStyles count="4">
    <cellStyle name="一般" xfId="0" builtinId="0"/>
    <cellStyle name="一般 2" xfId="1"/>
    <cellStyle name="一般 3" xfId="2"/>
    <cellStyle name="一般_新增Microsoft Excel 工作表" xfId="3"/>
  </cellStyles>
  <dxfs count="0"/>
  <tableStyles count="0" defaultTableStyle="TableStyleMedium9" defaultPivotStyle="PivotStyleLight16"/>
  <colors>
    <mruColors>
      <color rgb="FFFF3399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273353</xdr:colOff>
      <xdr:row>0</xdr:row>
      <xdr:rowOff>48141</xdr:rowOff>
    </xdr:from>
    <xdr:to>
      <xdr:col>17</xdr:col>
      <xdr:colOff>512166</xdr:colOff>
      <xdr:row>0</xdr:row>
      <xdr:rowOff>341095</xdr:rowOff>
    </xdr:to>
    <xdr:pic>
      <xdr:nvPicPr>
        <xdr:cNvPr id="8" name="圖片 7" descr="20190523_164912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8043">
          <a:off x="11855753" y="48141"/>
          <a:ext cx="962713" cy="292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zoomScale="70" zoomScaleNormal="70" workbookViewId="0">
      <selection activeCell="E14" sqref="E14:H14"/>
    </sheetView>
  </sheetViews>
  <sheetFormatPr defaultRowHeight="16.5"/>
  <cols>
    <col min="1" max="21" width="9.5" style="133" customWidth="1"/>
    <col min="22" max="256" width="9" style="133"/>
    <col min="257" max="258" width="6.5" style="133" customWidth="1"/>
    <col min="259" max="259" width="8.625" style="133" customWidth="1"/>
    <col min="260" max="260" width="6.375" style="133" customWidth="1"/>
    <col min="261" max="261" width="6.5" style="133" customWidth="1"/>
    <col min="262" max="262" width="6.25" style="133" customWidth="1"/>
    <col min="263" max="263" width="8.375" style="133" customWidth="1"/>
    <col min="264" max="264" width="5.875" style="133" customWidth="1"/>
    <col min="265" max="266" width="6.5" style="133" customWidth="1"/>
    <col min="267" max="267" width="8.375" style="133" customWidth="1"/>
    <col min="268" max="268" width="6.375" style="133" customWidth="1"/>
    <col min="269" max="269" width="7.5" style="133" customWidth="1"/>
    <col min="270" max="270" width="6.25" style="133" customWidth="1"/>
    <col min="271" max="271" width="8.75" style="133" customWidth="1"/>
    <col min="272" max="272" width="6.5" style="133" customWidth="1"/>
    <col min="273" max="273" width="6.75" style="133" customWidth="1"/>
    <col min="274" max="274" width="6.5" style="133" customWidth="1"/>
    <col min="275" max="275" width="8.75" style="133" customWidth="1"/>
    <col min="276" max="276" width="6.5" style="133" customWidth="1"/>
    <col min="277" max="512" width="9" style="133"/>
    <col min="513" max="514" width="6.5" style="133" customWidth="1"/>
    <col min="515" max="515" width="8.625" style="133" customWidth="1"/>
    <col min="516" max="516" width="6.375" style="133" customWidth="1"/>
    <col min="517" max="517" width="6.5" style="133" customWidth="1"/>
    <col min="518" max="518" width="6.25" style="133" customWidth="1"/>
    <col min="519" max="519" width="8.375" style="133" customWidth="1"/>
    <col min="520" max="520" width="5.875" style="133" customWidth="1"/>
    <col min="521" max="522" width="6.5" style="133" customWidth="1"/>
    <col min="523" max="523" width="8.375" style="133" customWidth="1"/>
    <col min="524" max="524" width="6.375" style="133" customWidth="1"/>
    <col min="525" max="525" width="7.5" style="133" customWidth="1"/>
    <col min="526" max="526" width="6.25" style="133" customWidth="1"/>
    <col min="527" max="527" width="8.75" style="133" customWidth="1"/>
    <col min="528" max="528" width="6.5" style="133" customWidth="1"/>
    <col min="529" max="529" width="6.75" style="133" customWidth="1"/>
    <col min="530" max="530" width="6.5" style="133" customWidth="1"/>
    <col min="531" max="531" width="8.75" style="133" customWidth="1"/>
    <col min="532" max="532" width="6.5" style="133" customWidth="1"/>
    <col min="533" max="768" width="9" style="133"/>
    <col min="769" max="770" width="6.5" style="133" customWidth="1"/>
    <col min="771" max="771" width="8.625" style="133" customWidth="1"/>
    <col min="772" max="772" width="6.375" style="133" customWidth="1"/>
    <col min="773" max="773" width="6.5" style="133" customWidth="1"/>
    <col min="774" max="774" width="6.25" style="133" customWidth="1"/>
    <col min="775" max="775" width="8.375" style="133" customWidth="1"/>
    <col min="776" max="776" width="5.875" style="133" customWidth="1"/>
    <col min="777" max="778" width="6.5" style="133" customWidth="1"/>
    <col min="779" max="779" width="8.375" style="133" customWidth="1"/>
    <col min="780" max="780" width="6.375" style="133" customWidth="1"/>
    <col min="781" max="781" width="7.5" style="133" customWidth="1"/>
    <col min="782" max="782" width="6.25" style="133" customWidth="1"/>
    <col min="783" max="783" width="8.75" style="133" customWidth="1"/>
    <col min="784" max="784" width="6.5" style="133" customWidth="1"/>
    <col min="785" max="785" width="6.75" style="133" customWidth="1"/>
    <col min="786" max="786" width="6.5" style="133" customWidth="1"/>
    <col min="787" max="787" width="8.75" style="133" customWidth="1"/>
    <col min="788" max="788" width="6.5" style="133" customWidth="1"/>
    <col min="789" max="1024" width="9" style="133"/>
    <col min="1025" max="1026" width="6.5" style="133" customWidth="1"/>
    <col min="1027" max="1027" width="8.625" style="133" customWidth="1"/>
    <col min="1028" max="1028" width="6.375" style="133" customWidth="1"/>
    <col min="1029" max="1029" width="6.5" style="133" customWidth="1"/>
    <col min="1030" max="1030" width="6.25" style="133" customWidth="1"/>
    <col min="1031" max="1031" width="8.375" style="133" customWidth="1"/>
    <col min="1032" max="1032" width="5.875" style="133" customWidth="1"/>
    <col min="1033" max="1034" width="6.5" style="133" customWidth="1"/>
    <col min="1035" max="1035" width="8.375" style="133" customWidth="1"/>
    <col min="1036" max="1036" width="6.375" style="133" customWidth="1"/>
    <col min="1037" max="1037" width="7.5" style="133" customWidth="1"/>
    <col min="1038" max="1038" width="6.25" style="133" customWidth="1"/>
    <col min="1039" max="1039" width="8.75" style="133" customWidth="1"/>
    <col min="1040" max="1040" width="6.5" style="133" customWidth="1"/>
    <col min="1041" max="1041" width="6.75" style="133" customWidth="1"/>
    <col min="1042" max="1042" width="6.5" style="133" customWidth="1"/>
    <col min="1043" max="1043" width="8.75" style="133" customWidth="1"/>
    <col min="1044" max="1044" width="6.5" style="133" customWidth="1"/>
    <col min="1045" max="1280" width="9" style="133"/>
    <col min="1281" max="1282" width="6.5" style="133" customWidth="1"/>
    <col min="1283" max="1283" width="8.625" style="133" customWidth="1"/>
    <col min="1284" max="1284" width="6.375" style="133" customWidth="1"/>
    <col min="1285" max="1285" width="6.5" style="133" customWidth="1"/>
    <col min="1286" max="1286" width="6.25" style="133" customWidth="1"/>
    <col min="1287" max="1287" width="8.375" style="133" customWidth="1"/>
    <col min="1288" max="1288" width="5.875" style="133" customWidth="1"/>
    <col min="1289" max="1290" width="6.5" style="133" customWidth="1"/>
    <col min="1291" max="1291" width="8.375" style="133" customWidth="1"/>
    <col min="1292" max="1292" width="6.375" style="133" customWidth="1"/>
    <col min="1293" max="1293" width="7.5" style="133" customWidth="1"/>
    <col min="1294" max="1294" width="6.25" style="133" customWidth="1"/>
    <col min="1295" max="1295" width="8.75" style="133" customWidth="1"/>
    <col min="1296" max="1296" width="6.5" style="133" customWidth="1"/>
    <col min="1297" max="1297" width="6.75" style="133" customWidth="1"/>
    <col min="1298" max="1298" width="6.5" style="133" customWidth="1"/>
    <col min="1299" max="1299" width="8.75" style="133" customWidth="1"/>
    <col min="1300" max="1300" width="6.5" style="133" customWidth="1"/>
    <col min="1301" max="1536" width="9" style="133"/>
    <col min="1537" max="1538" width="6.5" style="133" customWidth="1"/>
    <col min="1539" max="1539" width="8.625" style="133" customWidth="1"/>
    <col min="1540" max="1540" width="6.375" style="133" customWidth="1"/>
    <col min="1541" max="1541" width="6.5" style="133" customWidth="1"/>
    <col min="1542" max="1542" width="6.25" style="133" customWidth="1"/>
    <col min="1543" max="1543" width="8.375" style="133" customWidth="1"/>
    <col min="1544" max="1544" width="5.875" style="133" customWidth="1"/>
    <col min="1545" max="1546" width="6.5" style="133" customWidth="1"/>
    <col min="1547" max="1547" width="8.375" style="133" customWidth="1"/>
    <col min="1548" max="1548" width="6.375" style="133" customWidth="1"/>
    <col min="1549" max="1549" width="7.5" style="133" customWidth="1"/>
    <col min="1550" max="1550" width="6.25" style="133" customWidth="1"/>
    <col min="1551" max="1551" width="8.75" style="133" customWidth="1"/>
    <col min="1552" max="1552" width="6.5" style="133" customWidth="1"/>
    <col min="1553" max="1553" width="6.75" style="133" customWidth="1"/>
    <col min="1554" max="1554" width="6.5" style="133" customWidth="1"/>
    <col min="1555" max="1555" width="8.75" style="133" customWidth="1"/>
    <col min="1556" max="1556" width="6.5" style="133" customWidth="1"/>
    <col min="1557" max="1792" width="9" style="133"/>
    <col min="1793" max="1794" width="6.5" style="133" customWidth="1"/>
    <col min="1795" max="1795" width="8.625" style="133" customWidth="1"/>
    <col min="1796" max="1796" width="6.375" style="133" customWidth="1"/>
    <col min="1797" max="1797" width="6.5" style="133" customWidth="1"/>
    <col min="1798" max="1798" width="6.25" style="133" customWidth="1"/>
    <col min="1799" max="1799" width="8.375" style="133" customWidth="1"/>
    <col min="1800" max="1800" width="5.875" style="133" customWidth="1"/>
    <col min="1801" max="1802" width="6.5" style="133" customWidth="1"/>
    <col min="1803" max="1803" width="8.375" style="133" customWidth="1"/>
    <col min="1804" max="1804" width="6.375" style="133" customWidth="1"/>
    <col min="1805" max="1805" width="7.5" style="133" customWidth="1"/>
    <col min="1806" max="1806" width="6.25" style="133" customWidth="1"/>
    <col min="1807" max="1807" width="8.75" style="133" customWidth="1"/>
    <col min="1808" max="1808" width="6.5" style="133" customWidth="1"/>
    <col min="1809" max="1809" width="6.75" style="133" customWidth="1"/>
    <col min="1810" max="1810" width="6.5" style="133" customWidth="1"/>
    <col min="1811" max="1811" width="8.75" style="133" customWidth="1"/>
    <col min="1812" max="1812" width="6.5" style="133" customWidth="1"/>
    <col min="1813" max="2048" width="9" style="133"/>
    <col min="2049" max="2050" width="6.5" style="133" customWidth="1"/>
    <col min="2051" max="2051" width="8.625" style="133" customWidth="1"/>
    <col min="2052" max="2052" width="6.375" style="133" customWidth="1"/>
    <col min="2053" max="2053" width="6.5" style="133" customWidth="1"/>
    <col min="2054" max="2054" width="6.25" style="133" customWidth="1"/>
    <col min="2055" max="2055" width="8.375" style="133" customWidth="1"/>
    <col min="2056" max="2056" width="5.875" style="133" customWidth="1"/>
    <col min="2057" max="2058" width="6.5" style="133" customWidth="1"/>
    <col min="2059" max="2059" width="8.375" style="133" customWidth="1"/>
    <col min="2060" max="2060" width="6.375" style="133" customWidth="1"/>
    <col min="2061" max="2061" width="7.5" style="133" customWidth="1"/>
    <col min="2062" max="2062" width="6.25" style="133" customWidth="1"/>
    <col min="2063" max="2063" width="8.75" style="133" customWidth="1"/>
    <col min="2064" max="2064" width="6.5" style="133" customWidth="1"/>
    <col min="2065" max="2065" width="6.75" style="133" customWidth="1"/>
    <col min="2066" max="2066" width="6.5" style="133" customWidth="1"/>
    <col min="2067" max="2067" width="8.75" style="133" customWidth="1"/>
    <col min="2068" max="2068" width="6.5" style="133" customWidth="1"/>
    <col min="2069" max="2304" width="9" style="133"/>
    <col min="2305" max="2306" width="6.5" style="133" customWidth="1"/>
    <col min="2307" max="2307" width="8.625" style="133" customWidth="1"/>
    <col min="2308" max="2308" width="6.375" style="133" customWidth="1"/>
    <col min="2309" max="2309" width="6.5" style="133" customWidth="1"/>
    <col min="2310" max="2310" width="6.25" style="133" customWidth="1"/>
    <col min="2311" max="2311" width="8.375" style="133" customWidth="1"/>
    <col min="2312" max="2312" width="5.875" style="133" customWidth="1"/>
    <col min="2313" max="2314" width="6.5" style="133" customWidth="1"/>
    <col min="2315" max="2315" width="8.375" style="133" customWidth="1"/>
    <col min="2316" max="2316" width="6.375" style="133" customWidth="1"/>
    <col min="2317" max="2317" width="7.5" style="133" customWidth="1"/>
    <col min="2318" max="2318" width="6.25" style="133" customWidth="1"/>
    <col min="2319" max="2319" width="8.75" style="133" customWidth="1"/>
    <col min="2320" max="2320" width="6.5" style="133" customWidth="1"/>
    <col min="2321" max="2321" width="6.75" style="133" customWidth="1"/>
    <col min="2322" max="2322" width="6.5" style="133" customWidth="1"/>
    <col min="2323" max="2323" width="8.75" style="133" customWidth="1"/>
    <col min="2324" max="2324" width="6.5" style="133" customWidth="1"/>
    <col min="2325" max="2560" width="9" style="133"/>
    <col min="2561" max="2562" width="6.5" style="133" customWidth="1"/>
    <col min="2563" max="2563" width="8.625" style="133" customWidth="1"/>
    <col min="2564" max="2564" width="6.375" style="133" customWidth="1"/>
    <col min="2565" max="2565" width="6.5" style="133" customWidth="1"/>
    <col min="2566" max="2566" width="6.25" style="133" customWidth="1"/>
    <col min="2567" max="2567" width="8.375" style="133" customWidth="1"/>
    <col min="2568" max="2568" width="5.875" style="133" customWidth="1"/>
    <col min="2569" max="2570" width="6.5" style="133" customWidth="1"/>
    <col min="2571" max="2571" width="8.375" style="133" customWidth="1"/>
    <col min="2572" max="2572" width="6.375" style="133" customWidth="1"/>
    <col min="2573" max="2573" width="7.5" style="133" customWidth="1"/>
    <col min="2574" max="2574" width="6.25" style="133" customWidth="1"/>
    <col min="2575" max="2575" width="8.75" style="133" customWidth="1"/>
    <col min="2576" max="2576" width="6.5" style="133" customWidth="1"/>
    <col min="2577" max="2577" width="6.75" style="133" customWidth="1"/>
    <col min="2578" max="2578" width="6.5" style="133" customWidth="1"/>
    <col min="2579" max="2579" width="8.75" style="133" customWidth="1"/>
    <col min="2580" max="2580" width="6.5" style="133" customWidth="1"/>
    <col min="2581" max="2816" width="9" style="133"/>
    <col min="2817" max="2818" width="6.5" style="133" customWidth="1"/>
    <col min="2819" max="2819" width="8.625" style="133" customWidth="1"/>
    <col min="2820" max="2820" width="6.375" style="133" customWidth="1"/>
    <col min="2821" max="2821" width="6.5" style="133" customWidth="1"/>
    <col min="2822" max="2822" width="6.25" style="133" customWidth="1"/>
    <col min="2823" max="2823" width="8.375" style="133" customWidth="1"/>
    <col min="2824" max="2824" width="5.875" style="133" customWidth="1"/>
    <col min="2825" max="2826" width="6.5" style="133" customWidth="1"/>
    <col min="2827" max="2827" width="8.375" style="133" customWidth="1"/>
    <col min="2828" max="2828" width="6.375" style="133" customWidth="1"/>
    <col min="2829" max="2829" width="7.5" style="133" customWidth="1"/>
    <col min="2830" max="2830" width="6.25" style="133" customWidth="1"/>
    <col min="2831" max="2831" width="8.75" style="133" customWidth="1"/>
    <col min="2832" max="2832" width="6.5" style="133" customWidth="1"/>
    <col min="2833" max="2833" width="6.75" style="133" customWidth="1"/>
    <col min="2834" max="2834" width="6.5" style="133" customWidth="1"/>
    <col min="2835" max="2835" width="8.75" style="133" customWidth="1"/>
    <col min="2836" max="2836" width="6.5" style="133" customWidth="1"/>
    <col min="2837" max="3072" width="9" style="133"/>
    <col min="3073" max="3074" width="6.5" style="133" customWidth="1"/>
    <col min="3075" max="3075" width="8.625" style="133" customWidth="1"/>
    <col min="3076" max="3076" width="6.375" style="133" customWidth="1"/>
    <col min="3077" max="3077" width="6.5" style="133" customWidth="1"/>
    <col min="3078" max="3078" width="6.25" style="133" customWidth="1"/>
    <col min="3079" max="3079" width="8.375" style="133" customWidth="1"/>
    <col min="3080" max="3080" width="5.875" style="133" customWidth="1"/>
    <col min="3081" max="3082" width="6.5" style="133" customWidth="1"/>
    <col min="3083" max="3083" width="8.375" style="133" customWidth="1"/>
    <col min="3084" max="3084" width="6.375" style="133" customWidth="1"/>
    <col min="3085" max="3085" width="7.5" style="133" customWidth="1"/>
    <col min="3086" max="3086" width="6.25" style="133" customWidth="1"/>
    <col min="3087" max="3087" width="8.75" style="133" customWidth="1"/>
    <col min="3088" max="3088" width="6.5" style="133" customWidth="1"/>
    <col min="3089" max="3089" width="6.75" style="133" customWidth="1"/>
    <col min="3090" max="3090" width="6.5" style="133" customWidth="1"/>
    <col min="3091" max="3091" width="8.75" style="133" customWidth="1"/>
    <col min="3092" max="3092" width="6.5" style="133" customWidth="1"/>
    <col min="3093" max="3328" width="9" style="133"/>
    <col min="3329" max="3330" width="6.5" style="133" customWidth="1"/>
    <col min="3331" max="3331" width="8.625" style="133" customWidth="1"/>
    <col min="3332" max="3332" width="6.375" style="133" customWidth="1"/>
    <col min="3333" max="3333" width="6.5" style="133" customWidth="1"/>
    <col min="3334" max="3334" width="6.25" style="133" customWidth="1"/>
    <col min="3335" max="3335" width="8.375" style="133" customWidth="1"/>
    <col min="3336" max="3336" width="5.875" style="133" customWidth="1"/>
    <col min="3337" max="3338" width="6.5" style="133" customWidth="1"/>
    <col min="3339" max="3339" width="8.375" style="133" customWidth="1"/>
    <col min="3340" max="3340" width="6.375" style="133" customWidth="1"/>
    <col min="3341" max="3341" width="7.5" style="133" customWidth="1"/>
    <col min="3342" max="3342" width="6.25" style="133" customWidth="1"/>
    <col min="3343" max="3343" width="8.75" style="133" customWidth="1"/>
    <col min="3344" max="3344" width="6.5" style="133" customWidth="1"/>
    <col min="3345" max="3345" width="6.75" style="133" customWidth="1"/>
    <col min="3346" max="3346" width="6.5" style="133" customWidth="1"/>
    <col min="3347" max="3347" width="8.75" style="133" customWidth="1"/>
    <col min="3348" max="3348" width="6.5" style="133" customWidth="1"/>
    <col min="3349" max="3584" width="9" style="133"/>
    <col min="3585" max="3586" width="6.5" style="133" customWidth="1"/>
    <col min="3587" max="3587" width="8.625" style="133" customWidth="1"/>
    <col min="3588" max="3588" width="6.375" style="133" customWidth="1"/>
    <col min="3589" max="3589" width="6.5" style="133" customWidth="1"/>
    <col min="3590" max="3590" width="6.25" style="133" customWidth="1"/>
    <col min="3591" max="3591" width="8.375" style="133" customWidth="1"/>
    <col min="3592" max="3592" width="5.875" style="133" customWidth="1"/>
    <col min="3593" max="3594" width="6.5" style="133" customWidth="1"/>
    <col min="3595" max="3595" width="8.375" style="133" customWidth="1"/>
    <col min="3596" max="3596" width="6.375" style="133" customWidth="1"/>
    <col min="3597" max="3597" width="7.5" style="133" customWidth="1"/>
    <col min="3598" max="3598" width="6.25" style="133" customWidth="1"/>
    <col min="3599" max="3599" width="8.75" style="133" customWidth="1"/>
    <col min="3600" max="3600" width="6.5" style="133" customWidth="1"/>
    <col min="3601" max="3601" width="6.75" style="133" customWidth="1"/>
    <col min="3602" max="3602" width="6.5" style="133" customWidth="1"/>
    <col min="3603" max="3603" width="8.75" style="133" customWidth="1"/>
    <col min="3604" max="3604" width="6.5" style="133" customWidth="1"/>
    <col min="3605" max="3840" width="9" style="133"/>
    <col min="3841" max="3842" width="6.5" style="133" customWidth="1"/>
    <col min="3843" max="3843" width="8.625" style="133" customWidth="1"/>
    <col min="3844" max="3844" width="6.375" style="133" customWidth="1"/>
    <col min="3845" max="3845" width="6.5" style="133" customWidth="1"/>
    <col min="3846" max="3846" width="6.25" style="133" customWidth="1"/>
    <col min="3847" max="3847" width="8.375" style="133" customWidth="1"/>
    <col min="3848" max="3848" width="5.875" style="133" customWidth="1"/>
    <col min="3849" max="3850" width="6.5" style="133" customWidth="1"/>
    <col min="3851" max="3851" width="8.375" style="133" customWidth="1"/>
    <col min="3852" max="3852" width="6.375" style="133" customWidth="1"/>
    <col min="3853" max="3853" width="7.5" style="133" customWidth="1"/>
    <col min="3854" max="3854" width="6.25" style="133" customWidth="1"/>
    <col min="3855" max="3855" width="8.75" style="133" customWidth="1"/>
    <col min="3856" max="3856" width="6.5" style="133" customWidth="1"/>
    <col min="3857" max="3857" width="6.75" style="133" customWidth="1"/>
    <col min="3858" max="3858" width="6.5" style="133" customWidth="1"/>
    <col min="3859" max="3859" width="8.75" style="133" customWidth="1"/>
    <col min="3860" max="3860" width="6.5" style="133" customWidth="1"/>
    <col min="3861" max="4096" width="9" style="133"/>
    <col min="4097" max="4098" width="6.5" style="133" customWidth="1"/>
    <col min="4099" max="4099" width="8.625" style="133" customWidth="1"/>
    <col min="4100" max="4100" width="6.375" style="133" customWidth="1"/>
    <col min="4101" max="4101" width="6.5" style="133" customWidth="1"/>
    <col min="4102" max="4102" width="6.25" style="133" customWidth="1"/>
    <col min="4103" max="4103" width="8.375" style="133" customWidth="1"/>
    <col min="4104" max="4104" width="5.875" style="133" customWidth="1"/>
    <col min="4105" max="4106" width="6.5" style="133" customWidth="1"/>
    <col min="4107" max="4107" width="8.375" style="133" customWidth="1"/>
    <col min="4108" max="4108" width="6.375" style="133" customWidth="1"/>
    <col min="4109" max="4109" width="7.5" style="133" customWidth="1"/>
    <col min="4110" max="4110" width="6.25" style="133" customWidth="1"/>
    <col min="4111" max="4111" width="8.75" style="133" customWidth="1"/>
    <col min="4112" max="4112" width="6.5" style="133" customWidth="1"/>
    <col min="4113" max="4113" width="6.75" style="133" customWidth="1"/>
    <col min="4114" max="4114" width="6.5" style="133" customWidth="1"/>
    <col min="4115" max="4115" width="8.75" style="133" customWidth="1"/>
    <col min="4116" max="4116" width="6.5" style="133" customWidth="1"/>
    <col min="4117" max="4352" width="9" style="133"/>
    <col min="4353" max="4354" width="6.5" style="133" customWidth="1"/>
    <col min="4355" max="4355" width="8.625" style="133" customWidth="1"/>
    <col min="4356" max="4356" width="6.375" style="133" customWidth="1"/>
    <col min="4357" max="4357" width="6.5" style="133" customWidth="1"/>
    <col min="4358" max="4358" width="6.25" style="133" customWidth="1"/>
    <col min="4359" max="4359" width="8.375" style="133" customWidth="1"/>
    <col min="4360" max="4360" width="5.875" style="133" customWidth="1"/>
    <col min="4361" max="4362" width="6.5" style="133" customWidth="1"/>
    <col min="4363" max="4363" width="8.375" style="133" customWidth="1"/>
    <col min="4364" max="4364" width="6.375" style="133" customWidth="1"/>
    <col min="4365" max="4365" width="7.5" style="133" customWidth="1"/>
    <col min="4366" max="4366" width="6.25" style="133" customWidth="1"/>
    <col min="4367" max="4367" width="8.75" style="133" customWidth="1"/>
    <col min="4368" max="4368" width="6.5" style="133" customWidth="1"/>
    <col min="4369" max="4369" width="6.75" style="133" customWidth="1"/>
    <col min="4370" max="4370" width="6.5" style="133" customWidth="1"/>
    <col min="4371" max="4371" width="8.75" style="133" customWidth="1"/>
    <col min="4372" max="4372" width="6.5" style="133" customWidth="1"/>
    <col min="4373" max="4608" width="9" style="133"/>
    <col min="4609" max="4610" width="6.5" style="133" customWidth="1"/>
    <col min="4611" max="4611" width="8.625" style="133" customWidth="1"/>
    <col min="4612" max="4612" width="6.375" style="133" customWidth="1"/>
    <col min="4613" max="4613" width="6.5" style="133" customWidth="1"/>
    <col min="4614" max="4614" width="6.25" style="133" customWidth="1"/>
    <col min="4615" max="4615" width="8.375" style="133" customWidth="1"/>
    <col min="4616" max="4616" width="5.875" style="133" customWidth="1"/>
    <col min="4617" max="4618" width="6.5" style="133" customWidth="1"/>
    <col min="4619" max="4619" width="8.375" style="133" customWidth="1"/>
    <col min="4620" max="4620" width="6.375" style="133" customWidth="1"/>
    <col min="4621" max="4621" width="7.5" style="133" customWidth="1"/>
    <col min="4622" max="4622" width="6.25" style="133" customWidth="1"/>
    <col min="4623" max="4623" width="8.75" style="133" customWidth="1"/>
    <col min="4624" max="4624" width="6.5" style="133" customWidth="1"/>
    <col min="4625" max="4625" width="6.75" style="133" customWidth="1"/>
    <col min="4626" max="4626" width="6.5" style="133" customWidth="1"/>
    <col min="4627" max="4627" width="8.75" style="133" customWidth="1"/>
    <col min="4628" max="4628" width="6.5" style="133" customWidth="1"/>
    <col min="4629" max="4864" width="9" style="133"/>
    <col min="4865" max="4866" width="6.5" style="133" customWidth="1"/>
    <col min="4867" max="4867" width="8.625" style="133" customWidth="1"/>
    <col min="4868" max="4868" width="6.375" style="133" customWidth="1"/>
    <col min="4869" max="4869" width="6.5" style="133" customWidth="1"/>
    <col min="4870" max="4870" width="6.25" style="133" customWidth="1"/>
    <col min="4871" max="4871" width="8.375" style="133" customWidth="1"/>
    <col min="4872" max="4872" width="5.875" style="133" customWidth="1"/>
    <col min="4873" max="4874" width="6.5" style="133" customWidth="1"/>
    <col min="4875" max="4875" width="8.375" style="133" customWidth="1"/>
    <col min="4876" max="4876" width="6.375" style="133" customWidth="1"/>
    <col min="4877" max="4877" width="7.5" style="133" customWidth="1"/>
    <col min="4878" max="4878" width="6.25" style="133" customWidth="1"/>
    <col min="4879" max="4879" width="8.75" style="133" customWidth="1"/>
    <col min="4880" max="4880" width="6.5" style="133" customWidth="1"/>
    <col min="4881" max="4881" width="6.75" style="133" customWidth="1"/>
    <col min="4882" max="4882" width="6.5" style="133" customWidth="1"/>
    <col min="4883" max="4883" width="8.75" style="133" customWidth="1"/>
    <col min="4884" max="4884" width="6.5" style="133" customWidth="1"/>
    <col min="4885" max="5120" width="9" style="133"/>
    <col min="5121" max="5122" width="6.5" style="133" customWidth="1"/>
    <col min="5123" max="5123" width="8.625" style="133" customWidth="1"/>
    <col min="5124" max="5124" width="6.375" style="133" customWidth="1"/>
    <col min="5125" max="5125" width="6.5" style="133" customWidth="1"/>
    <col min="5126" max="5126" width="6.25" style="133" customWidth="1"/>
    <col min="5127" max="5127" width="8.375" style="133" customWidth="1"/>
    <col min="5128" max="5128" width="5.875" style="133" customWidth="1"/>
    <col min="5129" max="5130" width="6.5" style="133" customWidth="1"/>
    <col min="5131" max="5131" width="8.375" style="133" customWidth="1"/>
    <col min="5132" max="5132" width="6.375" style="133" customWidth="1"/>
    <col min="5133" max="5133" width="7.5" style="133" customWidth="1"/>
    <col min="5134" max="5134" width="6.25" style="133" customWidth="1"/>
    <col min="5135" max="5135" width="8.75" style="133" customWidth="1"/>
    <col min="5136" max="5136" width="6.5" style="133" customWidth="1"/>
    <col min="5137" max="5137" width="6.75" style="133" customWidth="1"/>
    <col min="5138" max="5138" width="6.5" style="133" customWidth="1"/>
    <col min="5139" max="5139" width="8.75" style="133" customWidth="1"/>
    <col min="5140" max="5140" width="6.5" style="133" customWidth="1"/>
    <col min="5141" max="5376" width="9" style="133"/>
    <col min="5377" max="5378" width="6.5" style="133" customWidth="1"/>
    <col min="5379" max="5379" width="8.625" style="133" customWidth="1"/>
    <col min="5380" max="5380" width="6.375" style="133" customWidth="1"/>
    <col min="5381" max="5381" width="6.5" style="133" customWidth="1"/>
    <col min="5382" max="5382" width="6.25" style="133" customWidth="1"/>
    <col min="5383" max="5383" width="8.375" style="133" customWidth="1"/>
    <col min="5384" max="5384" width="5.875" style="133" customWidth="1"/>
    <col min="5385" max="5386" width="6.5" style="133" customWidth="1"/>
    <col min="5387" max="5387" width="8.375" style="133" customWidth="1"/>
    <col min="5388" max="5388" width="6.375" style="133" customWidth="1"/>
    <col min="5389" max="5389" width="7.5" style="133" customWidth="1"/>
    <col min="5390" max="5390" width="6.25" style="133" customWidth="1"/>
    <col min="5391" max="5391" width="8.75" style="133" customWidth="1"/>
    <col min="5392" max="5392" width="6.5" style="133" customWidth="1"/>
    <col min="5393" max="5393" width="6.75" style="133" customWidth="1"/>
    <col min="5394" max="5394" width="6.5" style="133" customWidth="1"/>
    <col min="5395" max="5395" width="8.75" style="133" customWidth="1"/>
    <col min="5396" max="5396" width="6.5" style="133" customWidth="1"/>
    <col min="5397" max="5632" width="9" style="133"/>
    <col min="5633" max="5634" width="6.5" style="133" customWidth="1"/>
    <col min="5635" max="5635" width="8.625" style="133" customWidth="1"/>
    <col min="5636" max="5636" width="6.375" style="133" customWidth="1"/>
    <col min="5637" max="5637" width="6.5" style="133" customWidth="1"/>
    <col min="5638" max="5638" width="6.25" style="133" customWidth="1"/>
    <col min="5639" max="5639" width="8.375" style="133" customWidth="1"/>
    <col min="5640" max="5640" width="5.875" style="133" customWidth="1"/>
    <col min="5641" max="5642" width="6.5" style="133" customWidth="1"/>
    <col min="5643" max="5643" width="8.375" style="133" customWidth="1"/>
    <col min="5644" max="5644" width="6.375" style="133" customWidth="1"/>
    <col min="5645" max="5645" width="7.5" style="133" customWidth="1"/>
    <col min="5646" max="5646" width="6.25" style="133" customWidth="1"/>
    <col min="5647" max="5647" width="8.75" style="133" customWidth="1"/>
    <col min="5648" max="5648" width="6.5" style="133" customWidth="1"/>
    <col min="5649" max="5649" width="6.75" style="133" customWidth="1"/>
    <col min="5650" max="5650" width="6.5" style="133" customWidth="1"/>
    <col min="5651" max="5651" width="8.75" style="133" customWidth="1"/>
    <col min="5652" max="5652" width="6.5" style="133" customWidth="1"/>
    <col min="5653" max="5888" width="9" style="133"/>
    <col min="5889" max="5890" width="6.5" style="133" customWidth="1"/>
    <col min="5891" max="5891" width="8.625" style="133" customWidth="1"/>
    <col min="5892" max="5892" width="6.375" style="133" customWidth="1"/>
    <col min="5893" max="5893" width="6.5" style="133" customWidth="1"/>
    <col min="5894" max="5894" width="6.25" style="133" customWidth="1"/>
    <col min="5895" max="5895" width="8.375" style="133" customWidth="1"/>
    <col min="5896" max="5896" width="5.875" style="133" customWidth="1"/>
    <col min="5897" max="5898" width="6.5" style="133" customWidth="1"/>
    <col min="5899" max="5899" width="8.375" style="133" customWidth="1"/>
    <col min="5900" max="5900" width="6.375" style="133" customWidth="1"/>
    <col min="5901" max="5901" width="7.5" style="133" customWidth="1"/>
    <col min="5902" max="5902" width="6.25" style="133" customWidth="1"/>
    <col min="5903" max="5903" width="8.75" style="133" customWidth="1"/>
    <col min="5904" max="5904" width="6.5" style="133" customWidth="1"/>
    <col min="5905" max="5905" width="6.75" style="133" customWidth="1"/>
    <col min="5906" max="5906" width="6.5" style="133" customWidth="1"/>
    <col min="5907" max="5907" width="8.75" style="133" customWidth="1"/>
    <col min="5908" max="5908" width="6.5" style="133" customWidth="1"/>
    <col min="5909" max="6144" width="9" style="133"/>
    <col min="6145" max="6146" width="6.5" style="133" customWidth="1"/>
    <col min="6147" max="6147" width="8.625" style="133" customWidth="1"/>
    <col min="6148" max="6148" width="6.375" style="133" customWidth="1"/>
    <col min="6149" max="6149" width="6.5" style="133" customWidth="1"/>
    <col min="6150" max="6150" width="6.25" style="133" customWidth="1"/>
    <col min="6151" max="6151" width="8.375" style="133" customWidth="1"/>
    <col min="6152" max="6152" width="5.875" style="133" customWidth="1"/>
    <col min="6153" max="6154" width="6.5" style="133" customWidth="1"/>
    <col min="6155" max="6155" width="8.375" style="133" customWidth="1"/>
    <col min="6156" max="6156" width="6.375" style="133" customWidth="1"/>
    <col min="6157" max="6157" width="7.5" style="133" customWidth="1"/>
    <col min="6158" max="6158" width="6.25" style="133" customWidth="1"/>
    <col min="6159" max="6159" width="8.75" style="133" customWidth="1"/>
    <col min="6160" max="6160" width="6.5" style="133" customWidth="1"/>
    <col min="6161" max="6161" width="6.75" style="133" customWidth="1"/>
    <col min="6162" max="6162" width="6.5" style="133" customWidth="1"/>
    <col min="6163" max="6163" width="8.75" style="133" customWidth="1"/>
    <col min="6164" max="6164" width="6.5" style="133" customWidth="1"/>
    <col min="6165" max="6400" width="9" style="133"/>
    <col min="6401" max="6402" width="6.5" style="133" customWidth="1"/>
    <col min="6403" max="6403" width="8.625" style="133" customWidth="1"/>
    <col min="6404" max="6404" width="6.375" style="133" customWidth="1"/>
    <col min="6405" max="6405" width="6.5" style="133" customWidth="1"/>
    <col min="6406" max="6406" width="6.25" style="133" customWidth="1"/>
    <col min="6407" max="6407" width="8.375" style="133" customWidth="1"/>
    <col min="6408" max="6408" width="5.875" style="133" customWidth="1"/>
    <col min="6409" max="6410" width="6.5" style="133" customWidth="1"/>
    <col min="6411" max="6411" width="8.375" style="133" customWidth="1"/>
    <col min="6412" max="6412" width="6.375" style="133" customWidth="1"/>
    <col min="6413" max="6413" width="7.5" style="133" customWidth="1"/>
    <col min="6414" max="6414" width="6.25" style="133" customWidth="1"/>
    <col min="6415" max="6415" width="8.75" style="133" customWidth="1"/>
    <col min="6416" max="6416" width="6.5" style="133" customWidth="1"/>
    <col min="6417" max="6417" width="6.75" style="133" customWidth="1"/>
    <col min="6418" max="6418" width="6.5" style="133" customWidth="1"/>
    <col min="6419" max="6419" width="8.75" style="133" customWidth="1"/>
    <col min="6420" max="6420" width="6.5" style="133" customWidth="1"/>
    <col min="6421" max="6656" width="9" style="133"/>
    <col min="6657" max="6658" width="6.5" style="133" customWidth="1"/>
    <col min="6659" max="6659" width="8.625" style="133" customWidth="1"/>
    <col min="6660" max="6660" width="6.375" style="133" customWidth="1"/>
    <col min="6661" max="6661" width="6.5" style="133" customWidth="1"/>
    <col min="6662" max="6662" width="6.25" style="133" customWidth="1"/>
    <col min="6663" max="6663" width="8.375" style="133" customWidth="1"/>
    <col min="6664" max="6664" width="5.875" style="133" customWidth="1"/>
    <col min="6665" max="6666" width="6.5" style="133" customWidth="1"/>
    <col min="6667" max="6667" width="8.375" style="133" customWidth="1"/>
    <col min="6668" max="6668" width="6.375" style="133" customWidth="1"/>
    <col min="6669" max="6669" width="7.5" style="133" customWidth="1"/>
    <col min="6670" max="6670" width="6.25" style="133" customWidth="1"/>
    <col min="6671" max="6671" width="8.75" style="133" customWidth="1"/>
    <col min="6672" max="6672" width="6.5" style="133" customWidth="1"/>
    <col min="6673" max="6673" width="6.75" style="133" customWidth="1"/>
    <col min="6674" max="6674" width="6.5" style="133" customWidth="1"/>
    <col min="6675" max="6675" width="8.75" style="133" customWidth="1"/>
    <col min="6676" max="6676" width="6.5" style="133" customWidth="1"/>
    <col min="6677" max="6912" width="9" style="133"/>
    <col min="6913" max="6914" width="6.5" style="133" customWidth="1"/>
    <col min="6915" max="6915" width="8.625" style="133" customWidth="1"/>
    <col min="6916" max="6916" width="6.375" style="133" customWidth="1"/>
    <col min="6917" max="6917" width="6.5" style="133" customWidth="1"/>
    <col min="6918" max="6918" width="6.25" style="133" customWidth="1"/>
    <col min="6919" max="6919" width="8.375" style="133" customWidth="1"/>
    <col min="6920" max="6920" width="5.875" style="133" customWidth="1"/>
    <col min="6921" max="6922" width="6.5" style="133" customWidth="1"/>
    <col min="6923" max="6923" width="8.375" style="133" customWidth="1"/>
    <col min="6924" max="6924" width="6.375" style="133" customWidth="1"/>
    <col min="6925" max="6925" width="7.5" style="133" customWidth="1"/>
    <col min="6926" max="6926" width="6.25" style="133" customWidth="1"/>
    <col min="6927" max="6927" width="8.75" style="133" customWidth="1"/>
    <col min="6928" max="6928" width="6.5" style="133" customWidth="1"/>
    <col min="6929" max="6929" width="6.75" style="133" customWidth="1"/>
    <col min="6930" max="6930" width="6.5" style="133" customWidth="1"/>
    <col min="6931" max="6931" width="8.75" style="133" customWidth="1"/>
    <col min="6932" max="6932" width="6.5" style="133" customWidth="1"/>
    <col min="6933" max="7168" width="9" style="133"/>
    <col min="7169" max="7170" width="6.5" style="133" customWidth="1"/>
    <col min="7171" max="7171" width="8.625" style="133" customWidth="1"/>
    <col min="7172" max="7172" width="6.375" style="133" customWidth="1"/>
    <col min="7173" max="7173" width="6.5" style="133" customWidth="1"/>
    <col min="7174" max="7174" width="6.25" style="133" customWidth="1"/>
    <col min="7175" max="7175" width="8.375" style="133" customWidth="1"/>
    <col min="7176" max="7176" width="5.875" style="133" customWidth="1"/>
    <col min="7177" max="7178" width="6.5" style="133" customWidth="1"/>
    <col min="7179" max="7179" width="8.375" style="133" customWidth="1"/>
    <col min="7180" max="7180" width="6.375" style="133" customWidth="1"/>
    <col min="7181" max="7181" width="7.5" style="133" customWidth="1"/>
    <col min="7182" max="7182" width="6.25" style="133" customWidth="1"/>
    <col min="7183" max="7183" width="8.75" style="133" customWidth="1"/>
    <col min="7184" max="7184" width="6.5" style="133" customWidth="1"/>
    <col min="7185" max="7185" width="6.75" style="133" customWidth="1"/>
    <col min="7186" max="7186" width="6.5" style="133" customWidth="1"/>
    <col min="7187" max="7187" width="8.75" style="133" customWidth="1"/>
    <col min="7188" max="7188" width="6.5" style="133" customWidth="1"/>
    <col min="7189" max="7424" width="9" style="133"/>
    <col min="7425" max="7426" width="6.5" style="133" customWidth="1"/>
    <col min="7427" max="7427" width="8.625" style="133" customWidth="1"/>
    <col min="7428" max="7428" width="6.375" style="133" customWidth="1"/>
    <col min="7429" max="7429" width="6.5" style="133" customWidth="1"/>
    <col min="7430" max="7430" width="6.25" style="133" customWidth="1"/>
    <col min="7431" max="7431" width="8.375" style="133" customWidth="1"/>
    <col min="7432" max="7432" width="5.875" style="133" customWidth="1"/>
    <col min="7433" max="7434" width="6.5" style="133" customWidth="1"/>
    <col min="7435" max="7435" width="8.375" style="133" customWidth="1"/>
    <col min="7436" max="7436" width="6.375" style="133" customWidth="1"/>
    <col min="7437" max="7437" width="7.5" style="133" customWidth="1"/>
    <col min="7438" max="7438" width="6.25" style="133" customWidth="1"/>
    <col min="7439" max="7439" width="8.75" style="133" customWidth="1"/>
    <col min="7440" max="7440" width="6.5" style="133" customWidth="1"/>
    <col min="7441" max="7441" width="6.75" style="133" customWidth="1"/>
    <col min="7442" max="7442" width="6.5" style="133" customWidth="1"/>
    <col min="7443" max="7443" width="8.75" style="133" customWidth="1"/>
    <col min="7444" max="7444" width="6.5" style="133" customWidth="1"/>
    <col min="7445" max="7680" width="9" style="133"/>
    <col min="7681" max="7682" width="6.5" style="133" customWidth="1"/>
    <col min="7683" max="7683" width="8.625" style="133" customWidth="1"/>
    <col min="7684" max="7684" width="6.375" style="133" customWidth="1"/>
    <col min="7685" max="7685" width="6.5" style="133" customWidth="1"/>
    <col min="7686" max="7686" width="6.25" style="133" customWidth="1"/>
    <col min="7687" max="7687" width="8.375" style="133" customWidth="1"/>
    <col min="7688" max="7688" width="5.875" style="133" customWidth="1"/>
    <col min="7689" max="7690" width="6.5" style="133" customWidth="1"/>
    <col min="7691" max="7691" width="8.375" style="133" customWidth="1"/>
    <col min="7692" max="7692" width="6.375" style="133" customWidth="1"/>
    <col min="7693" max="7693" width="7.5" style="133" customWidth="1"/>
    <col min="7694" max="7694" width="6.25" style="133" customWidth="1"/>
    <col min="7695" max="7695" width="8.75" style="133" customWidth="1"/>
    <col min="7696" max="7696" width="6.5" style="133" customWidth="1"/>
    <col min="7697" max="7697" width="6.75" style="133" customWidth="1"/>
    <col min="7698" max="7698" width="6.5" style="133" customWidth="1"/>
    <col min="7699" max="7699" width="8.75" style="133" customWidth="1"/>
    <col min="7700" max="7700" width="6.5" style="133" customWidth="1"/>
    <col min="7701" max="7936" width="9" style="133"/>
    <col min="7937" max="7938" width="6.5" style="133" customWidth="1"/>
    <col min="7939" max="7939" width="8.625" style="133" customWidth="1"/>
    <col min="7940" max="7940" width="6.375" style="133" customWidth="1"/>
    <col min="7941" max="7941" width="6.5" style="133" customWidth="1"/>
    <col min="7942" max="7942" width="6.25" style="133" customWidth="1"/>
    <col min="7943" max="7943" width="8.375" style="133" customWidth="1"/>
    <col min="7944" max="7944" width="5.875" style="133" customWidth="1"/>
    <col min="7945" max="7946" width="6.5" style="133" customWidth="1"/>
    <col min="7947" max="7947" width="8.375" style="133" customWidth="1"/>
    <col min="7948" max="7948" width="6.375" style="133" customWidth="1"/>
    <col min="7949" max="7949" width="7.5" style="133" customWidth="1"/>
    <col min="7950" max="7950" width="6.25" style="133" customWidth="1"/>
    <col min="7951" max="7951" width="8.75" style="133" customWidth="1"/>
    <col min="7952" max="7952" width="6.5" style="133" customWidth="1"/>
    <col min="7953" max="7953" width="6.75" style="133" customWidth="1"/>
    <col min="7954" max="7954" width="6.5" style="133" customWidth="1"/>
    <col min="7955" max="7955" width="8.75" style="133" customWidth="1"/>
    <col min="7956" max="7956" width="6.5" style="133" customWidth="1"/>
    <col min="7957" max="8192" width="9" style="133"/>
    <col min="8193" max="8194" width="6.5" style="133" customWidth="1"/>
    <col min="8195" max="8195" width="8.625" style="133" customWidth="1"/>
    <col min="8196" max="8196" width="6.375" style="133" customWidth="1"/>
    <col min="8197" max="8197" width="6.5" style="133" customWidth="1"/>
    <col min="8198" max="8198" width="6.25" style="133" customWidth="1"/>
    <col min="8199" max="8199" width="8.375" style="133" customWidth="1"/>
    <col min="8200" max="8200" width="5.875" style="133" customWidth="1"/>
    <col min="8201" max="8202" width="6.5" style="133" customWidth="1"/>
    <col min="8203" max="8203" width="8.375" style="133" customWidth="1"/>
    <col min="8204" max="8204" width="6.375" style="133" customWidth="1"/>
    <col min="8205" max="8205" width="7.5" style="133" customWidth="1"/>
    <col min="8206" max="8206" width="6.25" style="133" customWidth="1"/>
    <col min="8207" max="8207" width="8.75" style="133" customWidth="1"/>
    <col min="8208" max="8208" width="6.5" style="133" customWidth="1"/>
    <col min="8209" max="8209" width="6.75" style="133" customWidth="1"/>
    <col min="8210" max="8210" width="6.5" style="133" customWidth="1"/>
    <col min="8211" max="8211" width="8.75" style="133" customWidth="1"/>
    <col min="8212" max="8212" width="6.5" style="133" customWidth="1"/>
    <col min="8213" max="8448" width="9" style="133"/>
    <col min="8449" max="8450" width="6.5" style="133" customWidth="1"/>
    <col min="8451" max="8451" width="8.625" style="133" customWidth="1"/>
    <col min="8452" max="8452" width="6.375" style="133" customWidth="1"/>
    <col min="8453" max="8453" width="6.5" style="133" customWidth="1"/>
    <col min="8454" max="8454" width="6.25" style="133" customWidth="1"/>
    <col min="8455" max="8455" width="8.375" style="133" customWidth="1"/>
    <col min="8456" max="8456" width="5.875" style="133" customWidth="1"/>
    <col min="8457" max="8458" width="6.5" style="133" customWidth="1"/>
    <col min="8459" max="8459" width="8.375" style="133" customWidth="1"/>
    <col min="8460" max="8460" width="6.375" style="133" customWidth="1"/>
    <col min="8461" max="8461" width="7.5" style="133" customWidth="1"/>
    <col min="8462" max="8462" width="6.25" style="133" customWidth="1"/>
    <col min="8463" max="8463" width="8.75" style="133" customWidth="1"/>
    <col min="8464" max="8464" width="6.5" style="133" customWidth="1"/>
    <col min="8465" max="8465" width="6.75" style="133" customWidth="1"/>
    <col min="8466" max="8466" width="6.5" style="133" customWidth="1"/>
    <col min="8467" max="8467" width="8.75" style="133" customWidth="1"/>
    <col min="8468" max="8468" width="6.5" style="133" customWidth="1"/>
    <col min="8469" max="8704" width="9" style="133"/>
    <col min="8705" max="8706" width="6.5" style="133" customWidth="1"/>
    <col min="8707" max="8707" width="8.625" style="133" customWidth="1"/>
    <col min="8708" max="8708" width="6.375" style="133" customWidth="1"/>
    <col min="8709" max="8709" width="6.5" style="133" customWidth="1"/>
    <col min="8710" max="8710" width="6.25" style="133" customWidth="1"/>
    <col min="8711" max="8711" width="8.375" style="133" customWidth="1"/>
    <col min="8712" max="8712" width="5.875" style="133" customWidth="1"/>
    <col min="8713" max="8714" width="6.5" style="133" customWidth="1"/>
    <col min="8715" max="8715" width="8.375" style="133" customWidth="1"/>
    <col min="8716" max="8716" width="6.375" style="133" customWidth="1"/>
    <col min="8717" max="8717" width="7.5" style="133" customWidth="1"/>
    <col min="8718" max="8718" width="6.25" style="133" customWidth="1"/>
    <col min="8719" max="8719" width="8.75" style="133" customWidth="1"/>
    <col min="8720" max="8720" width="6.5" style="133" customWidth="1"/>
    <col min="8721" max="8721" width="6.75" style="133" customWidth="1"/>
    <col min="8722" max="8722" width="6.5" style="133" customWidth="1"/>
    <col min="8723" max="8723" width="8.75" style="133" customWidth="1"/>
    <col min="8724" max="8724" width="6.5" style="133" customWidth="1"/>
    <col min="8725" max="8960" width="9" style="133"/>
    <col min="8961" max="8962" width="6.5" style="133" customWidth="1"/>
    <col min="8963" max="8963" width="8.625" style="133" customWidth="1"/>
    <col min="8964" max="8964" width="6.375" style="133" customWidth="1"/>
    <col min="8965" max="8965" width="6.5" style="133" customWidth="1"/>
    <col min="8966" max="8966" width="6.25" style="133" customWidth="1"/>
    <col min="8967" max="8967" width="8.375" style="133" customWidth="1"/>
    <col min="8968" max="8968" width="5.875" style="133" customWidth="1"/>
    <col min="8969" max="8970" width="6.5" style="133" customWidth="1"/>
    <col min="8971" max="8971" width="8.375" style="133" customWidth="1"/>
    <col min="8972" max="8972" width="6.375" style="133" customWidth="1"/>
    <col min="8973" max="8973" width="7.5" style="133" customWidth="1"/>
    <col min="8974" max="8974" width="6.25" style="133" customWidth="1"/>
    <col min="8975" max="8975" width="8.75" style="133" customWidth="1"/>
    <col min="8976" max="8976" width="6.5" style="133" customWidth="1"/>
    <col min="8977" max="8977" width="6.75" style="133" customWidth="1"/>
    <col min="8978" max="8978" width="6.5" style="133" customWidth="1"/>
    <col min="8979" max="8979" width="8.75" style="133" customWidth="1"/>
    <col min="8980" max="8980" width="6.5" style="133" customWidth="1"/>
    <col min="8981" max="9216" width="9" style="133"/>
    <col min="9217" max="9218" width="6.5" style="133" customWidth="1"/>
    <col min="9219" max="9219" width="8.625" style="133" customWidth="1"/>
    <col min="9220" max="9220" width="6.375" style="133" customWidth="1"/>
    <col min="9221" max="9221" width="6.5" style="133" customWidth="1"/>
    <col min="9222" max="9222" width="6.25" style="133" customWidth="1"/>
    <col min="9223" max="9223" width="8.375" style="133" customWidth="1"/>
    <col min="9224" max="9224" width="5.875" style="133" customWidth="1"/>
    <col min="9225" max="9226" width="6.5" style="133" customWidth="1"/>
    <col min="9227" max="9227" width="8.375" style="133" customWidth="1"/>
    <col min="9228" max="9228" width="6.375" style="133" customWidth="1"/>
    <col min="9229" max="9229" width="7.5" style="133" customWidth="1"/>
    <col min="9230" max="9230" width="6.25" style="133" customWidth="1"/>
    <col min="9231" max="9231" width="8.75" style="133" customWidth="1"/>
    <col min="9232" max="9232" width="6.5" style="133" customWidth="1"/>
    <col min="9233" max="9233" width="6.75" style="133" customWidth="1"/>
    <col min="9234" max="9234" width="6.5" style="133" customWidth="1"/>
    <col min="9235" max="9235" width="8.75" style="133" customWidth="1"/>
    <col min="9236" max="9236" width="6.5" style="133" customWidth="1"/>
    <col min="9237" max="9472" width="9" style="133"/>
    <col min="9473" max="9474" width="6.5" style="133" customWidth="1"/>
    <col min="9475" max="9475" width="8.625" style="133" customWidth="1"/>
    <col min="9476" max="9476" width="6.375" style="133" customWidth="1"/>
    <col min="9477" max="9477" width="6.5" style="133" customWidth="1"/>
    <col min="9478" max="9478" width="6.25" style="133" customWidth="1"/>
    <col min="9479" max="9479" width="8.375" style="133" customWidth="1"/>
    <col min="9480" max="9480" width="5.875" style="133" customWidth="1"/>
    <col min="9481" max="9482" width="6.5" style="133" customWidth="1"/>
    <col min="9483" max="9483" width="8.375" style="133" customWidth="1"/>
    <col min="9484" max="9484" width="6.375" style="133" customWidth="1"/>
    <col min="9485" max="9485" width="7.5" style="133" customWidth="1"/>
    <col min="9486" max="9486" width="6.25" style="133" customWidth="1"/>
    <col min="9487" max="9487" width="8.75" style="133" customWidth="1"/>
    <col min="9488" max="9488" width="6.5" style="133" customWidth="1"/>
    <col min="9489" max="9489" width="6.75" style="133" customWidth="1"/>
    <col min="9490" max="9490" width="6.5" style="133" customWidth="1"/>
    <col min="9491" max="9491" width="8.75" style="133" customWidth="1"/>
    <col min="9492" max="9492" width="6.5" style="133" customWidth="1"/>
    <col min="9493" max="9728" width="9" style="133"/>
    <col min="9729" max="9730" width="6.5" style="133" customWidth="1"/>
    <col min="9731" max="9731" width="8.625" style="133" customWidth="1"/>
    <col min="9732" max="9732" width="6.375" style="133" customWidth="1"/>
    <col min="9733" max="9733" width="6.5" style="133" customWidth="1"/>
    <col min="9734" max="9734" width="6.25" style="133" customWidth="1"/>
    <col min="9735" max="9735" width="8.375" style="133" customWidth="1"/>
    <col min="9736" max="9736" width="5.875" style="133" customWidth="1"/>
    <col min="9737" max="9738" width="6.5" style="133" customWidth="1"/>
    <col min="9739" max="9739" width="8.375" style="133" customWidth="1"/>
    <col min="9740" max="9740" width="6.375" style="133" customWidth="1"/>
    <col min="9741" max="9741" width="7.5" style="133" customWidth="1"/>
    <col min="9742" max="9742" width="6.25" style="133" customWidth="1"/>
    <col min="9743" max="9743" width="8.75" style="133" customWidth="1"/>
    <col min="9744" max="9744" width="6.5" style="133" customWidth="1"/>
    <col min="9745" max="9745" width="6.75" style="133" customWidth="1"/>
    <col min="9746" max="9746" width="6.5" style="133" customWidth="1"/>
    <col min="9747" max="9747" width="8.75" style="133" customWidth="1"/>
    <col min="9748" max="9748" width="6.5" style="133" customWidth="1"/>
    <col min="9749" max="9984" width="9" style="133"/>
    <col min="9985" max="9986" width="6.5" style="133" customWidth="1"/>
    <col min="9987" max="9987" width="8.625" style="133" customWidth="1"/>
    <col min="9988" max="9988" width="6.375" style="133" customWidth="1"/>
    <col min="9989" max="9989" width="6.5" style="133" customWidth="1"/>
    <col min="9990" max="9990" width="6.25" style="133" customWidth="1"/>
    <col min="9991" max="9991" width="8.375" style="133" customWidth="1"/>
    <col min="9992" max="9992" width="5.875" style="133" customWidth="1"/>
    <col min="9993" max="9994" width="6.5" style="133" customWidth="1"/>
    <col min="9995" max="9995" width="8.375" style="133" customWidth="1"/>
    <col min="9996" max="9996" width="6.375" style="133" customWidth="1"/>
    <col min="9997" max="9997" width="7.5" style="133" customWidth="1"/>
    <col min="9998" max="9998" width="6.25" style="133" customWidth="1"/>
    <col min="9999" max="9999" width="8.75" style="133" customWidth="1"/>
    <col min="10000" max="10000" width="6.5" style="133" customWidth="1"/>
    <col min="10001" max="10001" width="6.75" style="133" customWidth="1"/>
    <col min="10002" max="10002" width="6.5" style="133" customWidth="1"/>
    <col min="10003" max="10003" width="8.75" style="133" customWidth="1"/>
    <col min="10004" max="10004" width="6.5" style="133" customWidth="1"/>
    <col min="10005" max="10240" width="9" style="133"/>
    <col min="10241" max="10242" width="6.5" style="133" customWidth="1"/>
    <col min="10243" max="10243" width="8.625" style="133" customWidth="1"/>
    <col min="10244" max="10244" width="6.375" style="133" customWidth="1"/>
    <col min="10245" max="10245" width="6.5" style="133" customWidth="1"/>
    <col min="10246" max="10246" width="6.25" style="133" customWidth="1"/>
    <col min="10247" max="10247" width="8.375" style="133" customWidth="1"/>
    <col min="10248" max="10248" width="5.875" style="133" customWidth="1"/>
    <col min="10249" max="10250" width="6.5" style="133" customWidth="1"/>
    <col min="10251" max="10251" width="8.375" style="133" customWidth="1"/>
    <col min="10252" max="10252" width="6.375" style="133" customWidth="1"/>
    <col min="10253" max="10253" width="7.5" style="133" customWidth="1"/>
    <col min="10254" max="10254" width="6.25" style="133" customWidth="1"/>
    <col min="10255" max="10255" width="8.75" style="133" customWidth="1"/>
    <col min="10256" max="10256" width="6.5" style="133" customWidth="1"/>
    <col min="10257" max="10257" width="6.75" style="133" customWidth="1"/>
    <col min="10258" max="10258" width="6.5" style="133" customWidth="1"/>
    <col min="10259" max="10259" width="8.75" style="133" customWidth="1"/>
    <col min="10260" max="10260" width="6.5" style="133" customWidth="1"/>
    <col min="10261" max="10496" width="9" style="133"/>
    <col min="10497" max="10498" width="6.5" style="133" customWidth="1"/>
    <col min="10499" max="10499" width="8.625" style="133" customWidth="1"/>
    <col min="10500" max="10500" width="6.375" style="133" customWidth="1"/>
    <col min="10501" max="10501" width="6.5" style="133" customWidth="1"/>
    <col min="10502" max="10502" width="6.25" style="133" customWidth="1"/>
    <col min="10503" max="10503" width="8.375" style="133" customWidth="1"/>
    <col min="10504" max="10504" width="5.875" style="133" customWidth="1"/>
    <col min="10505" max="10506" width="6.5" style="133" customWidth="1"/>
    <col min="10507" max="10507" width="8.375" style="133" customWidth="1"/>
    <col min="10508" max="10508" width="6.375" style="133" customWidth="1"/>
    <col min="10509" max="10509" width="7.5" style="133" customWidth="1"/>
    <col min="10510" max="10510" width="6.25" style="133" customWidth="1"/>
    <col min="10511" max="10511" width="8.75" style="133" customWidth="1"/>
    <col min="10512" max="10512" width="6.5" style="133" customWidth="1"/>
    <col min="10513" max="10513" width="6.75" style="133" customWidth="1"/>
    <col min="10514" max="10514" width="6.5" style="133" customWidth="1"/>
    <col min="10515" max="10515" width="8.75" style="133" customWidth="1"/>
    <col min="10516" max="10516" width="6.5" style="133" customWidth="1"/>
    <col min="10517" max="10752" width="9" style="133"/>
    <col min="10753" max="10754" width="6.5" style="133" customWidth="1"/>
    <col min="10755" max="10755" width="8.625" style="133" customWidth="1"/>
    <col min="10756" max="10756" width="6.375" style="133" customWidth="1"/>
    <col min="10757" max="10757" width="6.5" style="133" customWidth="1"/>
    <col min="10758" max="10758" width="6.25" style="133" customWidth="1"/>
    <col min="10759" max="10759" width="8.375" style="133" customWidth="1"/>
    <col min="10760" max="10760" width="5.875" style="133" customWidth="1"/>
    <col min="10761" max="10762" width="6.5" style="133" customWidth="1"/>
    <col min="10763" max="10763" width="8.375" style="133" customWidth="1"/>
    <col min="10764" max="10764" width="6.375" style="133" customWidth="1"/>
    <col min="10765" max="10765" width="7.5" style="133" customWidth="1"/>
    <col min="10766" max="10766" width="6.25" style="133" customWidth="1"/>
    <col min="10767" max="10767" width="8.75" style="133" customWidth="1"/>
    <col min="10768" max="10768" width="6.5" style="133" customWidth="1"/>
    <col min="10769" max="10769" width="6.75" style="133" customWidth="1"/>
    <col min="10770" max="10770" width="6.5" style="133" customWidth="1"/>
    <col min="10771" max="10771" width="8.75" style="133" customWidth="1"/>
    <col min="10772" max="10772" width="6.5" style="133" customWidth="1"/>
    <col min="10773" max="11008" width="9" style="133"/>
    <col min="11009" max="11010" width="6.5" style="133" customWidth="1"/>
    <col min="11011" max="11011" width="8.625" style="133" customWidth="1"/>
    <col min="11012" max="11012" width="6.375" style="133" customWidth="1"/>
    <col min="11013" max="11013" width="6.5" style="133" customWidth="1"/>
    <col min="11014" max="11014" width="6.25" style="133" customWidth="1"/>
    <col min="11015" max="11015" width="8.375" style="133" customWidth="1"/>
    <col min="11016" max="11016" width="5.875" style="133" customWidth="1"/>
    <col min="11017" max="11018" width="6.5" style="133" customWidth="1"/>
    <col min="11019" max="11019" width="8.375" style="133" customWidth="1"/>
    <col min="11020" max="11020" width="6.375" style="133" customWidth="1"/>
    <col min="11021" max="11021" width="7.5" style="133" customWidth="1"/>
    <col min="11022" max="11022" width="6.25" style="133" customWidth="1"/>
    <col min="11023" max="11023" width="8.75" style="133" customWidth="1"/>
    <col min="11024" max="11024" width="6.5" style="133" customWidth="1"/>
    <col min="11025" max="11025" width="6.75" style="133" customWidth="1"/>
    <col min="11026" max="11026" width="6.5" style="133" customWidth="1"/>
    <col min="11027" max="11027" width="8.75" style="133" customWidth="1"/>
    <col min="11028" max="11028" width="6.5" style="133" customWidth="1"/>
    <col min="11029" max="11264" width="9" style="133"/>
    <col min="11265" max="11266" width="6.5" style="133" customWidth="1"/>
    <col min="11267" max="11267" width="8.625" style="133" customWidth="1"/>
    <col min="11268" max="11268" width="6.375" style="133" customWidth="1"/>
    <col min="11269" max="11269" width="6.5" style="133" customWidth="1"/>
    <col min="11270" max="11270" width="6.25" style="133" customWidth="1"/>
    <col min="11271" max="11271" width="8.375" style="133" customWidth="1"/>
    <col min="11272" max="11272" width="5.875" style="133" customWidth="1"/>
    <col min="11273" max="11274" width="6.5" style="133" customWidth="1"/>
    <col min="11275" max="11275" width="8.375" style="133" customWidth="1"/>
    <col min="11276" max="11276" width="6.375" style="133" customWidth="1"/>
    <col min="11277" max="11277" width="7.5" style="133" customWidth="1"/>
    <col min="11278" max="11278" width="6.25" style="133" customWidth="1"/>
    <col min="11279" max="11279" width="8.75" style="133" customWidth="1"/>
    <col min="11280" max="11280" width="6.5" style="133" customWidth="1"/>
    <col min="11281" max="11281" width="6.75" style="133" customWidth="1"/>
    <col min="11282" max="11282" width="6.5" style="133" customWidth="1"/>
    <col min="11283" max="11283" width="8.75" style="133" customWidth="1"/>
    <col min="11284" max="11284" width="6.5" style="133" customWidth="1"/>
    <col min="11285" max="11520" width="9" style="133"/>
    <col min="11521" max="11522" width="6.5" style="133" customWidth="1"/>
    <col min="11523" max="11523" width="8.625" style="133" customWidth="1"/>
    <col min="11524" max="11524" width="6.375" style="133" customWidth="1"/>
    <col min="11525" max="11525" width="6.5" style="133" customWidth="1"/>
    <col min="11526" max="11526" width="6.25" style="133" customWidth="1"/>
    <col min="11527" max="11527" width="8.375" style="133" customWidth="1"/>
    <col min="11528" max="11528" width="5.875" style="133" customWidth="1"/>
    <col min="11529" max="11530" width="6.5" style="133" customWidth="1"/>
    <col min="11531" max="11531" width="8.375" style="133" customWidth="1"/>
    <col min="11532" max="11532" width="6.375" style="133" customWidth="1"/>
    <col min="11533" max="11533" width="7.5" style="133" customWidth="1"/>
    <col min="11534" max="11534" width="6.25" style="133" customWidth="1"/>
    <col min="11535" max="11535" width="8.75" style="133" customWidth="1"/>
    <col min="11536" max="11536" width="6.5" style="133" customWidth="1"/>
    <col min="11537" max="11537" width="6.75" style="133" customWidth="1"/>
    <col min="11538" max="11538" width="6.5" style="133" customWidth="1"/>
    <col min="11539" max="11539" width="8.75" style="133" customWidth="1"/>
    <col min="11540" max="11540" width="6.5" style="133" customWidth="1"/>
    <col min="11541" max="11776" width="9" style="133"/>
    <col min="11777" max="11778" width="6.5" style="133" customWidth="1"/>
    <col min="11779" max="11779" width="8.625" style="133" customWidth="1"/>
    <col min="11780" max="11780" width="6.375" style="133" customWidth="1"/>
    <col min="11781" max="11781" width="6.5" style="133" customWidth="1"/>
    <col min="11782" max="11782" width="6.25" style="133" customWidth="1"/>
    <col min="11783" max="11783" width="8.375" style="133" customWidth="1"/>
    <col min="11784" max="11784" width="5.875" style="133" customWidth="1"/>
    <col min="11785" max="11786" width="6.5" style="133" customWidth="1"/>
    <col min="11787" max="11787" width="8.375" style="133" customWidth="1"/>
    <col min="11788" max="11788" width="6.375" style="133" customWidth="1"/>
    <col min="11789" max="11789" width="7.5" style="133" customWidth="1"/>
    <col min="11790" max="11790" width="6.25" style="133" customWidth="1"/>
    <col min="11791" max="11791" width="8.75" style="133" customWidth="1"/>
    <col min="11792" max="11792" width="6.5" style="133" customWidth="1"/>
    <col min="11793" max="11793" width="6.75" style="133" customWidth="1"/>
    <col min="11794" max="11794" width="6.5" style="133" customWidth="1"/>
    <col min="11795" max="11795" width="8.75" style="133" customWidth="1"/>
    <col min="11796" max="11796" width="6.5" style="133" customWidth="1"/>
    <col min="11797" max="12032" width="9" style="133"/>
    <col min="12033" max="12034" width="6.5" style="133" customWidth="1"/>
    <col min="12035" max="12035" width="8.625" style="133" customWidth="1"/>
    <col min="12036" max="12036" width="6.375" style="133" customWidth="1"/>
    <col min="12037" max="12037" width="6.5" style="133" customWidth="1"/>
    <col min="12038" max="12038" width="6.25" style="133" customWidth="1"/>
    <col min="12039" max="12039" width="8.375" style="133" customWidth="1"/>
    <col min="12040" max="12040" width="5.875" style="133" customWidth="1"/>
    <col min="12041" max="12042" width="6.5" style="133" customWidth="1"/>
    <col min="12043" max="12043" width="8.375" style="133" customWidth="1"/>
    <col min="12044" max="12044" width="6.375" style="133" customWidth="1"/>
    <col min="12045" max="12045" width="7.5" style="133" customWidth="1"/>
    <col min="12046" max="12046" width="6.25" style="133" customWidth="1"/>
    <col min="12047" max="12047" width="8.75" style="133" customWidth="1"/>
    <col min="12048" max="12048" width="6.5" style="133" customWidth="1"/>
    <col min="12049" max="12049" width="6.75" style="133" customWidth="1"/>
    <col min="12050" max="12050" width="6.5" style="133" customWidth="1"/>
    <col min="12051" max="12051" width="8.75" style="133" customWidth="1"/>
    <col min="12052" max="12052" width="6.5" style="133" customWidth="1"/>
    <col min="12053" max="12288" width="9" style="133"/>
    <col min="12289" max="12290" width="6.5" style="133" customWidth="1"/>
    <col min="12291" max="12291" width="8.625" style="133" customWidth="1"/>
    <col min="12292" max="12292" width="6.375" style="133" customWidth="1"/>
    <col min="12293" max="12293" width="6.5" style="133" customWidth="1"/>
    <col min="12294" max="12294" width="6.25" style="133" customWidth="1"/>
    <col min="12295" max="12295" width="8.375" style="133" customWidth="1"/>
    <col min="12296" max="12296" width="5.875" style="133" customWidth="1"/>
    <col min="12297" max="12298" width="6.5" style="133" customWidth="1"/>
    <col min="12299" max="12299" width="8.375" style="133" customWidth="1"/>
    <col min="12300" max="12300" width="6.375" style="133" customWidth="1"/>
    <col min="12301" max="12301" width="7.5" style="133" customWidth="1"/>
    <col min="12302" max="12302" width="6.25" style="133" customWidth="1"/>
    <col min="12303" max="12303" width="8.75" style="133" customWidth="1"/>
    <col min="12304" max="12304" width="6.5" style="133" customWidth="1"/>
    <col min="12305" max="12305" width="6.75" style="133" customWidth="1"/>
    <col min="12306" max="12306" width="6.5" style="133" customWidth="1"/>
    <col min="12307" max="12307" width="8.75" style="133" customWidth="1"/>
    <col min="12308" max="12308" width="6.5" style="133" customWidth="1"/>
    <col min="12309" max="12544" width="9" style="133"/>
    <col min="12545" max="12546" width="6.5" style="133" customWidth="1"/>
    <col min="12547" max="12547" width="8.625" style="133" customWidth="1"/>
    <col min="12548" max="12548" width="6.375" style="133" customWidth="1"/>
    <col min="12549" max="12549" width="6.5" style="133" customWidth="1"/>
    <col min="12550" max="12550" width="6.25" style="133" customWidth="1"/>
    <col min="12551" max="12551" width="8.375" style="133" customWidth="1"/>
    <col min="12552" max="12552" width="5.875" style="133" customWidth="1"/>
    <col min="12553" max="12554" width="6.5" style="133" customWidth="1"/>
    <col min="12555" max="12555" width="8.375" style="133" customWidth="1"/>
    <col min="12556" max="12556" width="6.375" style="133" customWidth="1"/>
    <col min="12557" max="12557" width="7.5" style="133" customWidth="1"/>
    <col min="12558" max="12558" width="6.25" style="133" customWidth="1"/>
    <col min="12559" max="12559" width="8.75" style="133" customWidth="1"/>
    <col min="12560" max="12560" width="6.5" style="133" customWidth="1"/>
    <col min="12561" max="12561" width="6.75" style="133" customWidth="1"/>
    <col min="12562" max="12562" width="6.5" style="133" customWidth="1"/>
    <col min="12563" max="12563" width="8.75" style="133" customWidth="1"/>
    <col min="12564" max="12564" width="6.5" style="133" customWidth="1"/>
    <col min="12565" max="12800" width="9" style="133"/>
    <col min="12801" max="12802" width="6.5" style="133" customWidth="1"/>
    <col min="12803" max="12803" width="8.625" style="133" customWidth="1"/>
    <col min="12804" max="12804" width="6.375" style="133" customWidth="1"/>
    <col min="12805" max="12805" width="6.5" style="133" customWidth="1"/>
    <col min="12806" max="12806" width="6.25" style="133" customWidth="1"/>
    <col min="12807" max="12807" width="8.375" style="133" customWidth="1"/>
    <col min="12808" max="12808" width="5.875" style="133" customWidth="1"/>
    <col min="12809" max="12810" width="6.5" style="133" customWidth="1"/>
    <col min="12811" max="12811" width="8.375" style="133" customWidth="1"/>
    <col min="12812" max="12812" width="6.375" style="133" customWidth="1"/>
    <col min="12813" max="12813" width="7.5" style="133" customWidth="1"/>
    <col min="12814" max="12814" width="6.25" style="133" customWidth="1"/>
    <col min="12815" max="12815" width="8.75" style="133" customWidth="1"/>
    <col min="12816" max="12816" width="6.5" style="133" customWidth="1"/>
    <col min="12817" max="12817" width="6.75" style="133" customWidth="1"/>
    <col min="12818" max="12818" width="6.5" style="133" customWidth="1"/>
    <col min="12819" max="12819" width="8.75" style="133" customWidth="1"/>
    <col min="12820" max="12820" width="6.5" style="133" customWidth="1"/>
    <col min="12821" max="13056" width="9" style="133"/>
    <col min="13057" max="13058" width="6.5" style="133" customWidth="1"/>
    <col min="13059" max="13059" width="8.625" style="133" customWidth="1"/>
    <col min="13060" max="13060" width="6.375" style="133" customWidth="1"/>
    <col min="13061" max="13061" width="6.5" style="133" customWidth="1"/>
    <col min="13062" max="13062" width="6.25" style="133" customWidth="1"/>
    <col min="13063" max="13063" width="8.375" style="133" customWidth="1"/>
    <col min="13064" max="13064" width="5.875" style="133" customWidth="1"/>
    <col min="13065" max="13066" width="6.5" style="133" customWidth="1"/>
    <col min="13067" max="13067" width="8.375" style="133" customWidth="1"/>
    <col min="13068" max="13068" width="6.375" style="133" customWidth="1"/>
    <col min="13069" max="13069" width="7.5" style="133" customWidth="1"/>
    <col min="13070" max="13070" width="6.25" style="133" customWidth="1"/>
    <col min="13071" max="13071" width="8.75" style="133" customWidth="1"/>
    <col min="13072" max="13072" width="6.5" style="133" customWidth="1"/>
    <col min="13073" max="13073" width="6.75" style="133" customWidth="1"/>
    <col min="13074" max="13074" width="6.5" style="133" customWidth="1"/>
    <col min="13075" max="13075" width="8.75" style="133" customWidth="1"/>
    <col min="13076" max="13076" width="6.5" style="133" customWidth="1"/>
    <col min="13077" max="13312" width="9" style="133"/>
    <col min="13313" max="13314" width="6.5" style="133" customWidth="1"/>
    <col min="13315" max="13315" width="8.625" style="133" customWidth="1"/>
    <col min="13316" max="13316" width="6.375" style="133" customWidth="1"/>
    <col min="13317" max="13317" width="6.5" style="133" customWidth="1"/>
    <col min="13318" max="13318" width="6.25" style="133" customWidth="1"/>
    <col min="13319" max="13319" width="8.375" style="133" customWidth="1"/>
    <col min="13320" max="13320" width="5.875" style="133" customWidth="1"/>
    <col min="13321" max="13322" width="6.5" style="133" customWidth="1"/>
    <col min="13323" max="13323" width="8.375" style="133" customWidth="1"/>
    <col min="13324" max="13324" width="6.375" style="133" customWidth="1"/>
    <col min="13325" max="13325" width="7.5" style="133" customWidth="1"/>
    <col min="13326" max="13326" width="6.25" style="133" customWidth="1"/>
    <col min="13327" max="13327" width="8.75" style="133" customWidth="1"/>
    <col min="13328" max="13328" width="6.5" style="133" customWidth="1"/>
    <col min="13329" max="13329" width="6.75" style="133" customWidth="1"/>
    <col min="13330" max="13330" width="6.5" style="133" customWidth="1"/>
    <col min="13331" max="13331" width="8.75" style="133" customWidth="1"/>
    <col min="13332" max="13332" width="6.5" style="133" customWidth="1"/>
    <col min="13333" max="13568" width="9" style="133"/>
    <col min="13569" max="13570" width="6.5" style="133" customWidth="1"/>
    <col min="13571" max="13571" width="8.625" style="133" customWidth="1"/>
    <col min="13572" max="13572" width="6.375" style="133" customWidth="1"/>
    <col min="13573" max="13573" width="6.5" style="133" customWidth="1"/>
    <col min="13574" max="13574" width="6.25" style="133" customWidth="1"/>
    <col min="13575" max="13575" width="8.375" style="133" customWidth="1"/>
    <col min="13576" max="13576" width="5.875" style="133" customWidth="1"/>
    <col min="13577" max="13578" width="6.5" style="133" customWidth="1"/>
    <col min="13579" max="13579" width="8.375" style="133" customWidth="1"/>
    <col min="13580" max="13580" width="6.375" style="133" customWidth="1"/>
    <col min="13581" max="13581" width="7.5" style="133" customWidth="1"/>
    <col min="13582" max="13582" width="6.25" style="133" customWidth="1"/>
    <col min="13583" max="13583" width="8.75" style="133" customWidth="1"/>
    <col min="13584" max="13584" width="6.5" style="133" customWidth="1"/>
    <col min="13585" max="13585" width="6.75" style="133" customWidth="1"/>
    <col min="13586" max="13586" width="6.5" style="133" customWidth="1"/>
    <col min="13587" max="13587" width="8.75" style="133" customWidth="1"/>
    <col min="13588" max="13588" width="6.5" style="133" customWidth="1"/>
    <col min="13589" max="13824" width="9" style="133"/>
    <col min="13825" max="13826" width="6.5" style="133" customWidth="1"/>
    <col min="13827" max="13827" width="8.625" style="133" customWidth="1"/>
    <col min="13828" max="13828" width="6.375" style="133" customWidth="1"/>
    <col min="13829" max="13829" width="6.5" style="133" customWidth="1"/>
    <col min="13830" max="13830" width="6.25" style="133" customWidth="1"/>
    <col min="13831" max="13831" width="8.375" style="133" customWidth="1"/>
    <col min="13832" max="13832" width="5.875" style="133" customWidth="1"/>
    <col min="13833" max="13834" width="6.5" style="133" customWidth="1"/>
    <col min="13835" max="13835" width="8.375" style="133" customWidth="1"/>
    <col min="13836" max="13836" width="6.375" style="133" customWidth="1"/>
    <col min="13837" max="13837" width="7.5" style="133" customWidth="1"/>
    <col min="13838" max="13838" width="6.25" style="133" customWidth="1"/>
    <col min="13839" max="13839" width="8.75" style="133" customWidth="1"/>
    <col min="13840" max="13840" width="6.5" style="133" customWidth="1"/>
    <col min="13841" max="13841" width="6.75" style="133" customWidth="1"/>
    <col min="13842" max="13842" width="6.5" style="133" customWidth="1"/>
    <col min="13843" max="13843" width="8.75" style="133" customWidth="1"/>
    <col min="13844" max="13844" width="6.5" style="133" customWidth="1"/>
    <col min="13845" max="14080" width="9" style="133"/>
    <col min="14081" max="14082" width="6.5" style="133" customWidth="1"/>
    <col min="14083" max="14083" width="8.625" style="133" customWidth="1"/>
    <col min="14084" max="14084" width="6.375" style="133" customWidth="1"/>
    <col min="14085" max="14085" width="6.5" style="133" customWidth="1"/>
    <col min="14086" max="14086" width="6.25" style="133" customWidth="1"/>
    <col min="14087" max="14087" width="8.375" style="133" customWidth="1"/>
    <col min="14088" max="14088" width="5.875" style="133" customWidth="1"/>
    <col min="14089" max="14090" width="6.5" style="133" customWidth="1"/>
    <col min="14091" max="14091" width="8.375" style="133" customWidth="1"/>
    <col min="14092" max="14092" width="6.375" style="133" customWidth="1"/>
    <col min="14093" max="14093" width="7.5" style="133" customWidth="1"/>
    <col min="14094" max="14094" width="6.25" style="133" customWidth="1"/>
    <col min="14095" max="14095" width="8.75" style="133" customWidth="1"/>
    <col min="14096" max="14096" width="6.5" style="133" customWidth="1"/>
    <col min="14097" max="14097" width="6.75" style="133" customWidth="1"/>
    <col min="14098" max="14098" width="6.5" style="133" customWidth="1"/>
    <col min="14099" max="14099" width="8.75" style="133" customWidth="1"/>
    <col min="14100" max="14100" width="6.5" style="133" customWidth="1"/>
    <col min="14101" max="14336" width="9" style="133"/>
    <col min="14337" max="14338" width="6.5" style="133" customWidth="1"/>
    <col min="14339" max="14339" width="8.625" style="133" customWidth="1"/>
    <col min="14340" max="14340" width="6.375" style="133" customWidth="1"/>
    <col min="14341" max="14341" width="6.5" style="133" customWidth="1"/>
    <col min="14342" max="14342" width="6.25" style="133" customWidth="1"/>
    <col min="14343" max="14343" width="8.375" style="133" customWidth="1"/>
    <col min="14344" max="14344" width="5.875" style="133" customWidth="1"/>
    <col min="14345" max="14346" width="6.5" style="133" customWidth="1"/>
    <col min="14347" max="14347" width="8.375" style="133" customWidth="1"/>
    <col min="14348" max="14348" width="6.375" style="133" customWidth="1"/>
    <col min="14349" max="14349" width="7.5" style="133" customWidth="1"/>
    <col min="14350" max="14350" width="6.25" style="133" customWidth="1"/>
    <col min="14351" max="14351" width="8.75" style="133" customWidth="1"/>
    <col min="14352" max="14352" width="6.5" style="133" customWidth="1"/>
    <col min="14353" max="14353" width="6.75" style="133" customWidth="1"/>
    <col min="14354" max="14354" width="6.5" style="133" customWidth="1"/>
    <col min="14355" max="14355" width="8.75" style="133" customWidth="1"/>
    <col min="14356" max="14356" width="6.5" style="133" customWidth="1"/>
    <col min="14357" max="14592" width="9" style="133"/>
    <col min="14593" max="14594" width="6.5" style="133" customWidth="1"/>
    <col min="14595" max="14595" width="8.625" style="133" customWidth="1"/>
    <col min="14596" max="14596" width="6.375" style="133" customWidth="1"/>
    <col min="14597" max="14597" width="6.5" style="133" customWidth="1"/>
    <col min="14598" max="14598" width="6.25" style="133" customWidth="1"/>
    <col min="14599" max="14599" width="8.375" style="133" customWidth="1"/>
    <col min="14600" max="14600" width="5.875" style="133" customWidth="1"/>
    <col min="14601" max="14602" width="6.5" style="133" customWidth="1"/>
    <col min="14603" max="14603" width="8.375" style="133" customWidth="1"/>
    <col min="14604" max="14604" width="6.375" style="133" customWidth="1"/>
    <col min="14605" max="14605" width="7.5" style="133" customWidth="1"/>
    <col min="14606" max="14606" width="6.25" style="133" customWidth="1"/>
    <col min="14607" max="14607" width="8.75" style="133" customWidth="1"/>
    <col min="14608" max="14608" width="6.5" style="133" customWidth="1"/>
    <col min="14609" max="14609" width="6.75" style="133" customWidth="1"/>
    <col min="14610" max="14610" width="6.5" style="133" customWidth="1"/>
    <col min="14611" max="14611" width="8.75" style="133" customWidth="1"/>
    <col min="14612" max="14612" width="6.5" style="133" customWidth="1"/>
    <col min="14613" max="14848" width="9" style="133"/>
    <col min="14849" max="14850" width="6.5" style="133" customWidth="1"/>
    <col min="14851" max="14851" width="8.625" style="133" customWidth="1"/>
    <col min="14852" max="14852" width="6.375" style="133" customWidth="1"/>
    <col min="14853" max="14853" width="6.5" style="133" customWidth="1"/>
    <col min="14854" max="14854" width="6.25" style="133" customWidth="1"/>
    <col min="14855" max="14855" width="8.375" style="133" customWidth="1"/>
    <col min="14856" max="14856" width="5.875" style="133" customWidth="1"/>
    <col min="14857" max="14858" width="6.5" style="133" customWidth="1"/>
    <col min="14859" max="14859" width="8.375" style="133" customWidth="1"/>
    <col min="14860" max="14860" width="6.375" style="133" customWidth="1"/>
    <col min="14861" max="14861" width="7.5" style="133" customWidth="1"/>
    <col min="14862" max="14862" width="6.25" style="133" customWidth="1"/>
    <col min="14863" max="14863" width="8.75" style="133" customWidth="1"/>
    <col min="14864" max="14864" width="6.5" style="133" customWidth="1"/>
    <col min="14865" max="14865" width="6.75" style="133" customWidth="1"/>
    <col min="14866" max="14866" width="6.5" style="133" customWidth="1"/>
    <col min="14867" max="14867" width="8.75" style="133" customWidth="1"/>
    <col min="14868" max="14868" width="6.5" style="133" customWidth="1"/>
    <col min="14869" max="15104" width="9" style="133"/>
    <col min="15105" max="15106" width="6.5" style="133" customWidth="1"/>
    <col min="15107" max="15107" width="8.625" style="133" customWidth="1"/>
    <col min="15108" max="15108" width="6.375" style="133" customWidth="1"/>
    <col min="15109" max="15109" width="6.5" style="133" customWidth="1"/>
    <col min="15110" max="15110" width="6.25" style="133" customWidth="1"/>
    <col min="15111" max="15111" width="8.375" style="133" customWidth="1"/>
    <col min="15112" max="15112" width="5.875" style="133" customWidth="1"/>
    <col min="15113" max="15114" width="6.5" style="133" customWidth="1"/>
    <col min="15115" max="15115" width="8.375" style="133" customWidth="1"/>
    <col min="15116" max="15116" width="6.375" style="133" customWidth="1"/>
    <col min="15117" max="15117" width="7.5" style="133" customWidth="1"/>
    <col min="15118" max="15118" width="6.25" style="133" customWidth="1"/>
    <col min="15119" max="15119" width="8.75" style="133" customWidth="1"/>
    <col min="15120" max="15120" width="6.5" style="133" customWidth="1"/>
    <col min="15121" max="15121" width="6.75" style="133" customWidth="1"/>
    <col min="15122" max="15122" width="6.5" style="133" customWidth="1"/>
    <col min="15123" max="15123" width="8.75" style="133" customWidth="1"/>
    <col min="15124" max="15124" width="6.5" style="133" customWidth="1"/>
    <col min="15125" max="15360" width="9" style="133"/>
    <col min="15361" max="15362" width="6.5" style="133" customWidth="1"/>
    <col min="15363" max="15363" width="8.625" style="133" customWidth="1"/>
    <col min="15364" max="15364" width="6.375" style="133" customWidth="1"/>
    <col min="15365" max="15365" width="6.5" style="133" customWidth="1"/>
    <col min="15366" max="15366" width="6.25" style="133" customWidth="1"/>
    <col min="15367" max="15367" width="8.375" style="133" customWidth="1"/>
    <col min="15368" max="15368" width="5.875" style="133" customWidth="1"/>
    <col min="15369" max="15370" width="6.5" style="133" customWidth="1"/>
    <col min="15371" max="15371" width="8.375" style="133" customWidth="1"/>
    <col min="15372" max="15372" width="6.375" style="133" customWidth="1"/>
    <col min="15373" max="15373" width="7.5" style="133" customWidth="1"/>
    <col min="15374" max="15374" width="6.25" style="133" customWidth="1"/>
    <col min="15375" max="15375" width="8.75" style="133" customWidth="1"/>
    <col min="15376" max="15376" width="6.5" style="133" customWidth="1"/>
    <col min="15377" max="15377" width="6.75" style="133" customWidth="1"/>
    <col min="15378" max="15378" width="6.5" style="133" customWidth="1"/>
    <col min="15379" max="15379" width="8.75" style="133" customWidth="1"/>
    <col min="15380" max="15380" width="6.5" style="133" customWidth="1"/>
    <col min="15381" max="15616" width="9" style="133"/>
    <col min="15617" max="15618" width="6.5" style="133" customWidth="1"/>
    <col min="15619" max="15619" width="8.625" style="133" customWidth="1"/>
    <col min="15620" max="15620" width="6.375" style="133" customWidth="1"/>
    <col min="15621" max="15621" width="6.5" style="133" customWidth="1"/>
    <col min="15622" max="15622" width="6.25" style="133" customWidth="1"/>
    <col min="15623" max="15623" width="8.375" style="133" customWidth="1"/>
    <col min="15624" max="15624" width="5.875" style="133" customWidth="1"/>
    <col min="15625" max="15626" width="6.5" style="133" customWidth="1"/>
    <col min="15627" max="15627" width="8.375" style="133" customWidth="1"/>
    <col min="15628" max="15628" width="6.375" style="133" customWidth="1"/>
    <col min="15629" max="15629" width="7.5" style="133" customWidth="1"/>
    <col min="15630" max="15630" width="6.25" style="133" customWidth="1"/>
    <col min="15631" max="15631" width="8.75" style="133" customWidth="1"/>
    <col min="15632" max="15632" width="6.5" style="133" customWidth="1"/>
    <col min="15633" max="15633" width="6.75" style="133" customWidth="1"/>
    <col min="15634" max="15634" width="6.5" style="133" customWidth="1"/>
    <col min="15635" max="15635" width="8.75" style="133" customWidth="1"/>
    <col min="15636" max="15636" width="6.5" style="133" customWidth="1"/>
    <col min="15637" max="15872" width="9" style="133"/>
    <col min="15873" max="15874" width="6.5" style="133" customWidth="1"/>
    <col min="15875" max="15875" width="8.625" style="133" customWidth="1"/>
    <col min="15876" max="15876" width="6.375" style="133" customWidth="1"/>
    <col min="15877" max="15877" width="6.5" style="133" customWidth="1"/>
    <col min="15878" max="15878" width="6.25" style="133" customWidth="1"/>
    <col min="15879" max="15879" width="8.375" style="133" customWidth="1"/>
    <col min="15880" max="15880" width="5.875" style="133" customWidth="1"/>
    <col min="15881" max="15882" width="6.5" style="133" customWidth="1"/>
    <col min="15883" max="15883" width="8.375" style="133" customWidth="1"/>
    <col min="15884" max="15884" width="6.375" style="133" customWidth="1"/>
    <col min="15885" max="15885" width="7.5" style="133" customWidth="1"/>
    <col min="15886" max="15886" width="6.25" style="133" customWidth="1"/>
    <col min="15887" max="15887" width="8.75" style="133" customWidth="1"/>
    <col min="15888" max="15888" width="6.5" style="133" customWidth="1"/>
    <col min="15889" max="15889" width="6.75" style="133" customWidth="1"/>
    <col min="15890" max="15890" width="6.5" style="133" customWidth="1"/>
    <col min="15891" max="15891" width="8.75" style="133" customWidth="1"/>
    <col min="15892" max="15892" width="6.5" style="133" customWidth="1"/>
    <col min="15893" max="16128" width="9" style="133"/>
    <col min="16129" max="16130" width="6.5" style="133" customWidth="1"/>
    <col min="16131" max="16131" width="8.625" style="133" customWidth="1"/>
    <col min="16132" max="16132" width="6.375" style="133" customWidth="1"/>
    <col min="16133" max="16133" width="6.5" style="133" customWidth="1"/>
    <col min="16134" max="16134" width="6.25" style="133" customWidth="1"/>
    <col min="16135" max="16135" width="8.375" style="133" customWidth="1"/>
    <col min="16136" max="16136" width="5.875" style="133" customWidth="1"/>
    <col min="16137" max="16138" width="6.5" style="133" customWidth="1"/>
    <col min="16139" max="16139" width="8.375" style="133" customWidth="1"/>
    <col min="16140" max="16140" width="6.375" style="133" customWidth="1"/>
    <col min="16141" max="16141" width="7.5" style="133" customWidth="1"/>
    <col min="16142" max="16142" width="6.25" style="133" customWidth="1"/>
    <col min="16143" max="16143" width="8.75" style="133" customWidth="1"/>
    <col min="16144" max="16144" width="6.5" style="133" customWidth="1"/>
    <col min="16145" max="16145" width="6.75" style="133" customWidth="1"/>
    <col min="16146" max="16146" width="6.5" style="133" customWidth="1"/>
    <col min="16147" max="16147" width="8.75" style="133" customWidth="1"/>
    <col min="16148" max="16148" width="6.5" style="133" customWidth="1"/>
    <col min="16149" max="16384" width="9" style="133"/>
  </cols>
  <sheetData>
    <row r="1" spans="1:20" ht="31.5" customHeight="1" thickBot="1">
      <c r="D1" s="183" t="s">
        <v>223</v>
      </c>
      <c r="E1" s="183"/>
      <c r="F1" s="183"/>
      <c r="G1" s="183"/>
      <c r="H1" s="183"/>
      <c r="I1" s="183"/>
      <c r="J1" s="183"/>
      <c r="K1" s="183"/>
      <c r="O1" s="134" t="s">
        <v>98</v>
      </c>
    </row>
    <row r="2" spans="1:20" s="154" customFormat="1" ht="18.75" customHeight="1">
      <c r="A2" s="184"/>
      <c r="B2" s="185"/>
      <c r="C2" s="185"/>
      <c r="D2" s="186"/>
      <c r="E2" s="184"/>
      <c r="F2" s="185"/>
      <c r="G2" s="185"/>
      <c r="H2" s="186"/>
      <c r="I2" s="184" t="s">
        <v>187</v>
      </c>
      <c r="J2" s="185"/>
      <c r="K2" s="185"/>
      <c r="L2" s="186"/>
      <c r="M2" s="184" t="s">
        <v>188</v>
      </c>
      <c r="N2" s="185"/>
      <c r="O2" s="185"/>
      <c r="P2" s="186"/>
      <c r="Q2" s="184" t="s">
        <v>189</v>
      </c>
      <c r="R2" s="185"/>
      <c r="S2" s="185"/>
      <c r="T2" s="186"/>
    </row>
    <row r="3" spans="1:20" s="151" customFormat="1" ht="21" customHeight="1">
      <c r="A3" s="167"/>
      <c r="B3" s="168"/>
      <c r="C3" s="168"/>
      <c r="D3" s="169"/>
      <c r="E3" s="177"/>
      <c r="F3" s="178"/>
      <c r="G3" s="178"/>
      <c r="H3" s="179"/>
      <c r="I3" s="187" t="s">
        <v>0</v>
      </c>
      <c r="J3" s="187"/>
      <c r="K3" s="187"/>
      <c r="L3" s="187"/>
      <c r="M3" s="177" t="s">
        <v>228</v>
      </c>
      <c r="N3" s="178"/>
      <c r="O3" s="178"/>
      <c r="P3" s="179"/>
      <c r="Q3" s="178" t="s">
        <v>229</v>
      </c>
      <c r="R3" s="178"/>
      <c r="S3" s="178"/>
      <c r="T3" s="179"/>
    </row>
    <row r="4" spans="1:20" s="152" customFormat="1" ht="21" customHeight="1">
      <c r="A4" s="167"/>
      <c r="B4" s="168"/>
      <c r="C4" s="168"/>
      <c r="D4" s="169"/>
      <c r="E4" s="167"/>
      <c r="F4" s="168"/>
      <c r="G4" s="168"/>
      <c r="H4" s="169"/>
      <c r="I4" s="170" t="s">
        <v>230</v>
      </c>
      <c r="J4" s="170"/>
      <c r="K4" s="170"/>
      <c r="L4" s="170"/>
      <c r="M4" s="171" t="s">
        <v>231</v>
      </c>
      <c r="N4" s="168"/>
      <c r="O4" s="168"/>
      <c r="P4" s="169"/>
      <c r="Q4" s="168" t="s">
        <v>232</v>
      </c>
      <c r="R4" s="168"/>
      <c r="S4" s="168"/>
      <c r="T4" s="169"/>
    </row>
    <row r="5" spans="1:20" s="152" customFormat="1" ht="21" customHeight="1">
      <c r="A5" s="167"/>
      <c r="B5" s="168"/>
      <c r="C5" s="168"/>
      <c r="D5" s="169"/>
      <c r="E5" s="167"/>
      <c r="F5" s="168"/>
      <c r="G5" s="168"/>
      <c r="H5" s="169"/>
      <c r="I5" s="170" t="s">
        <v>233</v>
      </c>
      <c r="J5" s="170"/>
      <c r="K5" s="170"/>
      <c r="L5" s="170"/>
      <c r="M5" s="167" t="s">
        <v>234</v>
      </c>
      <c r="N5" s="168"/>
      <c r="O5" s="168"/>
      <c r="P5" s="169"/>
      <c r="Q5" s="168" t="s">
        <v>235</v>
      </c>
      <c r="R5" s="168"/>
      <c r="S5" s="168"/>
      <c r="T5" s="169"/>
    </row>
    <row r="6" spans="1:20" s="152" customFormat="1" ht="21" customHeight="1">
      <c r="A6" s="167"/>
      <c r="B6" s="168"/>
      <c r="C6" s="168"/>
      <c r="D6" s="169"/>
      <c r="E6" s="167"/>
      <c r="F6" s="168"/>
      <c r="G6" s="168"/>
      <c r="H6" s="169"/>
      <c r="I6" s="170" t="s">
        <v>236</v>
      </c>
      <c r="J6" s="170"/>
      <c r="K6" s="170"/>
      <c r="L6" s="170"/>
      <c r="M6" s="167" t="s">
        <v>237</v>
      </c>
      <c r="N6" s="168"/>
      <c r="O6" s="168"/>
      <c r="P6" s="169"/>
      <c r="Q6" s="168" t="s">
        <v>238</v>
      </c>
      <c r="R6" s="168"/>
      <c r="S6" s="168"/>
      <c r="T6" s="169"/>
    </row>
    <row r="7" spans="1:20" s="152" customFormat="1" ht="21" customHeight="1">
      <c r="A7" s="167"/>
      <c r="B7" s="168"/>
      <c r="C7" s="168"/>
      <c r="D7" s="169"/>
      <c r="E7" s="167"/>
      <c r="F7" s="168"/>
      <c r="G7" s="168"/>
      <c r="H7" s="169"/>
      <c r="I7" s="170" t="s">
        <v>239</v>
      </c>
      <c r="J7" s="170"/>
      <c r="K7" s="170"/>
      <c r="L7" s="170"/>
      <c r="M7" s="167" t="s">
        <v>240</v>
      </c>
      <c r="N7" s="168"/>
      <c r="O7" s="168"/>
      <c r="P7" s="169"/>
      <c r="Q7" s="168" t="s">
        <v>239</v>
      </c>
      <c r="R7" s="168"/>
      <c r="S7" s="168"/>
      <c r="T7" s="169"/>
    </row>
    <row r="8" spans="1:20" s="152" customFormat="1" ht="21" customHeight="1">
      <c r="A8" s="167"/>
      <c r="B8" s="168"/>
      <c r="C8" s="168"/>
      <c r="D8" s="169"/>
      <c r="E8" s="167"/>
      <c r="F8" s="168"/>
      <c r="G8" s="168"/>
      <c r="H8" s="169"/>
      <c r="I8" s="170" t="s">
        <v>241</v>
      </c>
      <c r="J8" s="170"/>
      <c r="K8" s="170"/>
      <c r="L8" s="170"/>
      <c r="M8" s="167" t="s">
        <v>242</v>
      </c>
      <c r="N8" s="168"/>
      <c r="O8" s="168"/>
      <c r="P8" s="169"/>
      <c r="Q8" s="168" t="s">
        <v>243</v>
      </c>
      <c r="R8" s="168"/>
      <c r="S8" s="168"/>
      <c r="T8" s="169"/>
    </row>
    <row r="9" spans="1:20" s="145" customFormat="1">
      <c r="A9" s="146" t="s">
        <v>99</v>
      </c>
      <c r="B9" s="147">
        <v>0</v>
      </c>
      <c r="C9" s="147" t="s">
        <v>25</v>
      </c>
      <c r="D9" s="148">
        <v>0</v>
      </c>
      <c r="E9" s="146" t="s">
        <v>99</v>
      </c>
      <c r="F9" s="147">
        <v>0</v>
      </c>
      <c r="G9" s="147" t="s">
        <v>25</v>
      </c>
      <c r="H9" s="148">
        <v>0</v>
      </c>
      <c r="I9" s="149" t="s">
        <v>99</v>
      </c>
      <c r="J9" s="147">
        <v>698.7</v>
      </c>
      <c r="K9" s="147" t="s">
        <v>25</v>
      </c>
      <c r="L9" s="150">
        <v>21.5</v>
      </c>
      <c r="M9" s="146" t="s">
        <v>99</v>
      </c>
      <c r="N9" s="147">
        <v>686.3</v>
      </c>
      <c r="O9" s="147" t="s">
        <v>25</v>
      </c>
      <c r="P9" s="148">
        <v>21.5</v>
      </c>
      <c r="Q9" s="149" t="s">
        <v>99</v>
      </c>
      <c r="R9" s="147">
        <v>697.1</v>
      </c>
      <c r="S9" s="147" t="s">
        <v>25</v>
      </c>
      <c r="T9" s="148">
        <v>21.5</v>
      </c>
    </row>
    <row r="10" spans="1:20" s="145" customFormat="1">
      <c r="A10" s="146" t="s">
        <v>16</v>
      </c>
      <c r="B10" s="147">
        <v>0</v>
      </c>
      <c r="C10" s="147" t="s">
        <v>32</v>
      </c>
      <c r="D10" s="148">
        <v>0</v>
      </c>
      <c r="E10" s="146" t="s">
        <v>16</v>
      </c>
      <c r="F10" s="147">
        <v>0</v>
      </c>
      <c r="G10" s="147" t="s">
        <v>32</v>
      </c>
      <c r="H10" s="148">
        <v>0</v>
      </c>
      <c r="I10" s="149" t="s">
        <v>16</v>
      </c>
      <c r="J10" s="147">
        <v>99</v>
      </c>
      <c r="K10" s="147" t="s">
        <v>32</v>
      </c>
      <c r="L10" s="150">
        <v>27.299999999999997</v>
      </c>
      <c r="M10" s="146" t="s">
        <v>16</v>
      </c>
      <c r="N10" s="147">
        <v>97.5</v>
      </c>
      <c r="O10" s="147" t="s">
        <v>32</v>
      </c>
      <c r="P10" s="148">
        <v>25.7</v>
      </c>
      <c r="Q10" s="149" t="s">
        <v>16</v>
      </c>
      <c r="R10" s="147">
        <v>100</v>
      </c>
      <c r="S10" s="147" t="s">
        <v>32</v>
      </c>
      <c r="T10" s="148">
        <v>25.9</v>
      </c>
    </row>
    <row r="11" spans="1:20" s="155" customFormat="1" ht="18.75" customHeight="1">
      <c r="A11" s="172" t="s">
        <v>190</v>
      </c>
      <c r="B11" s="173"/>
      <c r="C11" s="173"/>
      <c r="D11" s="174"/>
      <c r="E11" s="180" t="s">
        <v>191</v>
      </c>
      <c r="F11" s="181"/>
      <c r="G11" s="181"/>
      <c r="H11" s="182"/>
      <c r="I11" s="180" t="s">
        <v>192</v>
      </c>
      <c r="J11" s="181"/>
      <c r="K11" s="181"/>
      <c r="L11" s="182"/>
      <c r="M11" s="180" t="s">
        <v>193</v>
      </c>
      <c r="N11" s="181"/>
      <c r="O11" s="181"/>
      <c r="P11" s="182"/>
      <c r="Q11" s="180" t="s">
        <v>194</v>
      </c>
      <c r="R11" s="181"/>
      <c r="S11" s="181"/>
      <c r="T11" s="182"/>
    </row>
    <row r="12" spans="1:20" s="151" customFormat="1" ht="21" customHeight="1">
      <c r="A12" s="167" t="s">
        <v>227</v>
      </c>
      <c r="B12" s="168"/>
      <c r="C12" s="168"/>
      <c r="D12" s="169"/>
      <c r="E12" s="167" t="s">
        <v>1</v>
      </c>
      <c r="F12" s="168"/>
      <c r="G12" s="168"/>
      <c r="H12" s="169"/>
      <c r="I12" s="170" t="s">
        <v>0</v>
      </c>
      <c r="J12" s="168"/>
      <c r="K12" s="168"/>
      <c r="L12" s="168"/>
      <c r="M12" s="177" t="s">
        <v>228</v>
      </c>
      <c r="N12" s="178"/>
      <c r="O12" s="178"/>
      <c r="P12" s="179"/>
      <c r="Q12" s="178" t="s">
        <v>244</v>
      </c>
      <c r="R12" s="178"/>
      <c r="S12" s="178"/>
      <c r="T12" s="179"/>
    </row>
    <row r="13" spans="1:20" s="152" customFormat="1" ht="21" customHeight="1">
      <c r="A13" s="167" t="s">
        <v>245</v>
      </c>
      <c r="B13" s="168"/>
      <c r="C13" s="168"/>
      <c r="D13" s="169"/>
      <c r="E13" s="167" t="s">
        <v>246</v>
      </c>
      <c r="F13" s="168"/>
      <c r="G13" s="168"/>
      <c r="H13" s="169"/>
      <c r="I13" s="170" t="s">
        <v>247</v>
      </c>
      <c r="J13" s="168"/>
      <c r="K13" s="168"/>
      <c r="L13" s="168"/>
      <c r="M13" s="167" t="s">
        <v>248</v>
      </c>
      <c r="N13" s="168"/>
      <c r="O13" s="168"/>
      <c r="P13" s="169"/>
      <c r="Q13" s="168" t="s">
        <v>249</v>
      </c>
      <c r="R13" s="168"/>
      <c r="S13" s="168"/>
      <c r="T13" s="169"/>
    </row>
    <row r="14" spans="1:20" s="152" customFormat="1" ht="21" customHeight="1">
      <c r="A14" s="167" t="s">
        <v>250</v>
      </c>
      <c r="B14" s="168"/>
      <c r="C14" s="168"/>
      <c r="D14" s="169"/>
      <c r="E14" s="167" t="s">
        <v>251</v>
      </c>
      <c r="F14" s="168"/>
      <c r="G14" s="168"/>
      <c r="H14" s="169"/>
      <c r="I14" s="170" t="s">
        <v>252</v>
      </c>
      <c r="J14" s="168"/>
      <c r="K14" s="168"/>
      <c r="L14" s="168"/>
      <c r="M14" s="167" t="s">
        <v>253</v>
      </c>
      <c r="N14" s="168"/>
      <c r="O14" s="168"/>
      <c r="P14" s="169"/>
      <c r="Q14" s="168" t="s">
        <v>254</v>
      </c>
      <c r="R14" s="168"/>
      <c r="S14" s="168"/>
      <c r="T14" s="169"/>
    </row>
    <row r="15" spans="1:20" s="151" customFormat="1" ht="21" customHeight="1">
      <c r="A15" s="167" t="s">
        <v>255</v>
      </c>
      <c r="B15" s="168"/>
      <c r="C15" s="168"/>
      <c r="D15" s="169"/>
      <c r="E15" s="167" t="s">
        <v>256</v>
      </c>
      <c r="F15" s="168"/>
      <c r="G15" s="168"/>
      <c r="H15" s="169"/>
      <c r="I15" s="170" t="s">
        <v>257</v>
      </c>
      <c r="J15" s="168"/>
      <c r="K15" s="168"/>
      <c r="L15" s="168"/>
      <c r="M15" s="167" t="s">
        <v>258</v>
      </c>
      <c r="N15" s="168"/>
      <c r="O15" s="168"/>
      <c r="P15" s="169"/>
      <c r="Q15" s="168" t="s">
        <v>259</v>
      </c>
      <c r="R15" s="168"/>
      <c r="S15" s="168"/>
      <c r="T15" s="169"/>
    </row>
    <row r="16" spans="1:20" s="151" customFormat="1" ht="21" customHeight="1">
      <c r="A16" s="167" t="s">
        <v>239</v>
      </c>
      <c r="B16" s="168"/>
      <c r="C16" s="168"/>
      <c r="D16" s="169"/>
      <c r="E16" s="167" t="s">
        <v>240</v>
      </c>
      <c r="F16" s="168"/>
      <c r="G16" s="168"/>
      <c r="H16" s="169"/>
      <c r="I16" s="170" t="s">
        <v>239</v>
      </c>
      <c r="J16" s="168"/>
      <c r="K16" s="168"/>
      <c r="L16" s="168"/>
      <c r="M16" s="167" t="s">
        <v>240</v>
      </c>
      <c r="N16" s="168"/>
      <c r="O16" s="168"/>
      <c r="P16" s="169"/>
      <c r="Q16" s="168" t="s">
        <v>239</v>
      </c>
      <c r="R16" s="168"/>
      <c r="S16" s="168"/>
      <c r="T16" s="169"/>
    </row>
    <row r="17" spans="1:20" s="151" customFormat="1" ht="21" customHeight="1">
      <c r="A17" s="167" t="s">
        <v>260</v>
      </c>
      <c r="B17" s="168"/>
      <c r="C17" s="168"/>
      <c r="D17" s="169"/>
      <c r="E17" s="167" t="s">
        <v>261</v>
      </c>
      <c r="F17" s="168"/>
      <c r="G17" s="168"/>
      <c r="H17" s="169"/>
      <c r="I17" s="170" t="s">
        <v>262</v>
      </c>
      <c r="J17" s="168"/>
      <c r="K17" s="168"/>
      <c r="L17" s="168"/>
      <c r="M17" s="167" t="s">
        <v>263</v>
      </c>
      <c r="N17" s="168"/>
      <c r="O17" s="168"/>
      <c r="P17" s="169"/>
      <c r="Q17" s="168" t="s">
        <v>264</v>
      </c>
      <c r="R17" s="168"/>
      <c r="S17" s="168"/>
      <c r="T17" s="169"/>
    </row>
    <row r="18" spans="1:20" s="145" customFormat="1">
      <c r="A18" s="146" t="s">
        <v>100</v>
      </c>
      <c r="B18" s="147">
        <v>695.9</v>
      </c>
      <c r="C18" s="147" t="s">
        <v>25</v>
      </c>
      <c r="D18" s="148">
        <v>21.5</v>
      </c>
      <c r="E18" s="146" t="s">
        <v>100</v>
      </c>
      <c r="F18" s="147">
        <v>743.3</v>
      </c>
      <c r="G18" s="147" t="s">
        <v>25</v>
      </c>
      <c r="H18" s="148">
        <v>24.5</v>
      </c>
      <c r="I18" s="149" t="s">
        <v>100</v>
      </c>
      <c r="J18" s="147">
        <v>695.7</v>
      </c>
      <c r="K18" s="147" t="s">
        <v>25</v>
      </c>
      <c r="L18" s="150">
        <v>20.5</v>
      </c>
      <c r="M18" s="146" t="s">
        <v>100</v>
      </c>
      <c r="N18" s="147">
        <v>693.8</v>
      </c>
      <c r="O18" s="147" t="s">
        <v>25</v>
      </c>
      <c r="P18" s="148">
        <v>21</v>
      </c>
      <c r="Q18" s="149" t="s">
        <v>100</v>
      </c>
      <c r="R18" s="147">
        <v>684.8</v>
      </c>
      <c r="S18" s="147" t="s">
        <v>25</v>
      </c>
      <c r="T18" s="148">
        <v>22</v>
      </c>
    </row>
    <row r="19" spans="1:20" s="145" customFormat="1">
      <c r="A19" s="146" t="s">
        <v>16</v>
      </c>
      <c r="B19" s="147">
        <v>99</v>
      </c>
      <c r="C19" s="147" t="s">
        <v>32</v>
      </c>
      <c r="D19" s="148">
        <v>26.599999999999998</v>
      </c>
      <c r="E19" s="146" t="s">
        <v>16</v>
      </c>
      <c r="F19" s="147">
        <v>103</v>
      </c>
      <c r="G19" s="147" t="s">
        <v>32</v>
      </c>
      <c r="H19" s="148">
        <v>27.7</v>
      </c>
      <c r="I19" s="149" t="s">
        <v>16</v>
      </c>
      <c r="J19" s="147">
        <v>101</v>
      </c>
      <c r="K19" s="147" t="s">
        <v>32</v>
      </c>
      <c r="L19" s="150">
        <v>26.8</v>
      </c>
      <c r="M19" s="146" t="s">
        <v>16</v>
      </c>
      <c r="N19" s="147">
        <v>99.5</v>
      </c>
      <c r="O19" s="147" t="s">
        <v>32</v>
      </c>
      <c r="P19" s="148">
        <v>26.7</v>
      </c>
      <c r="Q19" s="149" t="s">
        <v>16</v>
      </c>
      <c r="R19" s="147">
        <v>95.5</v>
      </c>
      <c r="S19" s="147" t="s">
        <v>32</v>
      </c>
      <c r="T19" s="148">
        <v>26.200000000000003</v>
      </c>
    </row>
    <row r="20" spans="1:20" s="155" customFormat="1" ht="18.75" customHeight="1">
      <c r="A20" s="172" t="s">
        <v>195</v>
      </c>
      <c r="B20" s="173"/>
      <c r="C20" s="173"/>
      <c r="D20" s="174"/>
      <c r="E20" s="172" t="s">
        <v>196</v>
      </c>
      <c r="F20" s="173"/>
      <c r="G20" s="173"/>
      <c r="H20" s="174"/>
      <c r="I20" s="175" t="s">
        <v>197</v>
      </c>
      <c r="J20" s="173"/>
      <c r="K20" s="173"/>
      <c r="L20" s="176"/>
      <c r="M20" s="172"/>
      <c r="N20" s="173"/>
      <c r="O20" s="173"/>
      <c r="P20" s="174"/>
      <c r="Q20" s="175"/>
      <c r="R20" s="173"/>
      <c r="S20" s="173"/>
      <c r="T20" s="174"/>
    </row>
    <row r="21" spans="1:20" s="151" customFormat="1" ht="21" customHeight="1">
      <c r="A21" s="167" t="s">
        <v>0</v>
      </c>
      <c r="B21" s="168"/>
      <c r="C21" s="168"/>
      <c r="D21" s="169"/>
      <c r="E21" s="167" t="s">
        <v>1</v>
      </c>
      <c r="F21" s="168"/>
      <c r="G21" s="168"/>
      <c r="H21" s="169"/>
      <c r="I21" s="170"/>
      <c r="J21" s="168"/>
      <c r="K21" s="168"/>
      <c r="L21" s="168"/>
      <c r="M21" s="171"/>
      <c r="N21" s="168"/>
      <c r="O21" s="168"/>
      <c r="P21" s="169"/>
      <c r="Q21" s="168"/>
      <c r="R21" s="168"/>
      <c r="S21" s="168"/>
      <c r="T21" s="169"/>
    </row>
    <row r="22" spans="1:20" s="151" customFormat="1" ht="21" customHeight="1">
      <c r="A22" s="167" t="s">
        <v>265</v>
      </c>
      <c r="B22" s="168"/>
      <c r="C22" s="168"/>
      <c r="D22" s="169"/>
      <c r="E22" s="167" t="s">
        <v>266</v>
      </c>
      <c r="F22" s="168"/>
      <c r="G22" s="168"/>
      <c r="H22" s="169"/>
      <c r="I22" s="170"/>
      <c r="J22" s="168"/>
      <c r="K22" s="168"/>
      <c r="L22" s="168"/>
      <c r="M22" s="171"/>
      <c r="N22" s="168"/>
      <c r="O22" s="168"/>
      <c r="P22" s="169"/>
      <c r="Q22" s="168"/>
      <c r="R22" s="168"/>
      <c r="S22" s="168"/>
      <c r="T22" s="169"/>
    </row>
    <row r="23" spans="1:20" s="151" customFormat="1" ht="21" customHeight="1">
      <c r="A23" s="167" t="s">
        <v>267</v>
      </c>
      <c r="B23" s="168"/>
      <c r="C23" s="168"/>
      <c r="D23" s="169"/>
      <c r="E23" s="167" t="s">
        <v>268</v>
      </c>
      <c r="F23" s="168"/>
      <c r="G23" s="168"/>
      <c r="H23" s="169"/>
      <c r="I23" s="170"/>
      <c r="J23" s="168"/>
      <c r="K23" s="168"/>
      <c r="L23" s="168"/>
      <c r="M23" s="171"/>
      <c r="N23" s="168"/>
      <c r="O23" s="168"/>
      <c r="P23" s="169"/>
      <c r="Q23" s="168"/>
      <c r="R23" s="168"/>
      <c r="S23" s="168"/>
      <c r="T23" s="169"/>
    </row>
    <row r="24" spans="1:20" s="151" customFormat="1" ht="21" customHeight="1">
      <c r="A24" s="167" t="s">
        <v>269</v>
      </c>
      <c r="B24" s="168"/>
      <c r="C24" s="168"/>
      <c r="D24" s="169"/>
      <c r="E24" s="167" t="s">
        <v>270</v>
      </c>
      <c r="F24" s="168"/>
      <c r="G24" s="168"/>
      <c r="H24" s="169"/>
      <c r="I24" s="170"/>
      <c r="J24" s="168"/>
      <c r="K24" s="168"/>
      <c r="L24" s="168"/>
      <c r="M24" s="171"/>
      <c r="N24" s="168"/>
      <c r="O24" s="168"/>
      <c r="P24" s="169"/>
      <c r="Q24" s="168"/>
      <c r="R24" s="168"/>
      <c r="S24" s="168"/>
      <c r="T24" s="169"/>
    </row>
    <row r="25" spans="1:20" s="153" customFormat="1" ht="21" customHeight="1">
      <c r="A25" s="162" t="s">
        <v>239</v>
      </c>
      <c r="B25" s="163"/>
      <c r="C25" s="163"/>
      <c r="D25" s="164"/>
      <c r="E25" s="162" t="s">
        <v>240</v>
      </c>
      <c r="F25" s="163"/>
      <c r="G25" s="163"/>
      <c r="H25" s="164"/>
      <c r="I25" s="165"/>
      <c r="J25" s="163"/>
      <c r="K25" s="163"/>
      <c r="L25" s="163"/>
      <c r="M25" s="166"/>
      <c r="N25" s="163"/>
      <c r="O25" s="163"/>
      <c r="P25" s="164"/>
      <c r="Q25" s="163"/>
      <c r="R25" s="163"/>
      <c r="S25" s="163"/>
      <c r="T25" s="164"/>
    </row>
    <row r="26" spans="1:20" s="153" customFormat="1" ht="21" customHeight="1">
      <c r="A26" s="162" t="s">
        <v>271</v>
      </c>
      <c r="B26" s="163"/>
      <c r="C26" s="163"/>
      <c r="D26" s="164"/>
      <c r="E26" s="162" t="s">
        <v>272</v>
      </c>
      <c r="F26" s="163"/>
      <c r="G26" s="163"/>
      <c r="H26" s="164"/>
      <c r="I26" s="165"/>
      <c r="J26" s="163"/>
      <c r="K26" s="163"/>
      <c r="L26" s="163"/>
      <c r="M26" s="166"/>
      <c r="N26" s="163"/>
      <c r="O26" s="163"/>
      <c r="P26" s="164"/>
      <c r="Q26" s="163"/>
      <c r="R26" s="163"/>
      <c r="S26" s="163"/>
      <c r="T26" s="164"/>
    </row>
    <row r="27" spans="1:20">
      <c r="A27" s="135" t="s">
        <v>101</v>
      </c>
      <c r="B27" s="136">
        <v>681.9</v>
      </c>
      <c r="C27" s="136" t="s">
        <v>25</v>
      </c>
      <c r="D27" s="138">
        <v>21.5</v>
      </c>
      <c r="E27" s="135" t="s">
        <v>101</v>
      </c>
      <c r="F27" s="136">
        <v>700.8</v>
      </c>
      <c r="G27" s="136" t="s">
        <v>25</v>
      </c>
      <c r="H27" s="138">
        <v>22</v>
      </c>
      <c r="I27" s="139" t="s">
        <v>101</v>
      </c>
      <c r="J27" s="136">
        <v>0</v>
      </c>
      <c r="K27" s="136" t="s">
        <v>25</v>
      </c>
      <c r="L27" s="137">
        <v>0</v>
      </c>
      <c r="M27" s="135" t="s">
        <v>101</v>
      </c>
      <c r="N27" s="136">
        <v>0</v>
      </c>
      <c r="O27" s="136" t="s">
        <v>25</v>
      </c>
      <c r="P27" s="138">
        <v>0</v>
      </c>
      <c r="Q27" s="139" t="s">
        <v>101</v>
      </c>
      <c r="R27" s="136">
        <v>0</v>
      </c>
      <c r="S27" s="136" t="s">
        <v>25</v>
      </c>
      <c r="T27" s="138">
        <v>0</v>
      </c>
    </row>
    <row r="28" spans="1:20" ht="17.25" thickBot="1">
      <c r="A28" s="156" t="s">
        <v>16</v>
      </c>
      <c r="B28" s="157">
        <v>96</v>
      </c>
      <c r="C28" s="157" t="s">
        <v>32</v>
      </c>
      <c r="D28" s="158">
        <v>26.1</v>
      </c>
      <c r="E28" s="156" t="s">
        <v>16</v>
      </c>
      <c r="F28" s="157">
        <v>98.5</v>
      </c>
      <c r="G28" s="157" t="s">
        <v>32</v>
      </c>
      <c r="H28" s="158">
        <v>27.2</v>
      </c>
      <c r="I28" s="159" t="s">
        <v>16</v>
      </c>
      <c r="J28" s="157">
        <v>0</v>
      </c>
      <c r="K28" s="157" t="s">
        <v>32</v>
      </c>
      <c r="L28" s="160">
        <v>0</v>
      </c>
      <c r="M28" s="156" t="s">
        <v>16</v>
      </c>
      <c r="N28" s="157">
        <v>0</v>
      </c>
      <c r="O28" s="157" t="s">
        <v>32</v>
      </c>
      <c r="P28" s="158">
        <v>0</v>
      </c>
      <c r="Q28" s="159" t="s">
        <v>16</v>
      </c>
      <c r="R28" s="157">
        <v>0</v>
      </c>
      <c r="S28" s="157" t="s">
        <v>32</v>
      </c>
      <c r="T28" s="158">
        <v>0</v>
      </c>
    </row>
  </sheetData>
  <mergeCells count="106">
    <mergeCell ref="D1:K1"/>
    <mergeCell ref="A2:D2"/>
    <mergeCell ref="E2:H2"/>
    <mergeCell ref="I2:L2"/>
    <mergeCell ref="M2:P2"/>
    <mergeCell ref="Q2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11:D11"/>
    <mergeCell ref="E11:H11"/>
    <mergeCell ref="I11:L11"/>
    <mergeCell ref="M11:P11"/>
    <mergeCell ref="Q11:T11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</mergeCells>
  <phoneticPr fontId="1" type="noConversion"/>
  <printOptions verticalCentered="1"/>
  <pageMargins left="0.19685039370078741" right="0.19685039370078741" top="3.937007874015748E-2" bottom="3.937007874015748E-2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topLeftCell="A7" zoomScale="55" zoomScaleNormal="55" workbookViewId="0">
      <selection activeCell="B1" sqref="B1:Y44"/>
    </sheetView>
  </sheetViews>
  <sheetFormatPr defaultColWidth="9" defaultRowHeight="20.25"/>
  <cols>
    <col min="1" max="1" width="1.875" style="36" customWidth="1"/>
    <col min="2" max="2" width="4.875" style="72" customWidth="1"/>
    <col min="3" max="3" width="0" style="36" hidden="1" customWidth="1"/>
    <col min="4" max="4" width="18.625" style="36" customWidth="1"/>
    <col min="5" max="5" width="5.625" style="78" customWidth="1"/>
    <col min="6" max="6" width="9.625" style="36" customWidth="1"/>
    <col min="7" max="7" width="18.625" style="36" customWidth="1"/>
    <col min="8" max="8" width="5.625" style="78" customWidth="1"/>
    <col min="9" max="9" width="9.625" style="36" customWidth="1"/>
    <col min="10" max="10" width="18.625" style="36" customWidth="1"/>
    <col min="11" max="11" width="5.625" style="78" customWidth="1"/>
    <col min="12" max="12" width="11.875" style="78" customWidth="1"/>
    <col min="13" max="13" width="18.625" style="78" customWidth="1"/>
    <col min="14" max="14" width="5.625" style="78" customWidth="1"/>
    <col min="15" max="15" width="9.625" style="36" customWidth="1"/>
    <col min="16" max="16" width="18.625" style="36" customWidth="1"/>
    <col min="17" max="17" width="5.625" style="78" customWidth="1"/>
    <col min="18" max="18" width="9.625" style="36" customWidth="1"/>
    <col min="19" max="19" width="18.625" style="36" customWidth="1"/>
    <col min="20" max="20" width="5.625" style="78" customWidth="1"/>
    <col min="21" max="21" width="9.625" style="36" customWidth="1"/>
    <col min="22" max="22" width="5.25" style="36" customWidth="1"/>
    <col min="23" max="23" width="11.75" style="75" customWidth="1"/>
    <col min="24" max="24" width="11.25" style="76" customWidth="1"/>
    <col min="25" max="25" width="6.625" style="79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188" t="s">
        <v>224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"/>
      <c r="AB1" s="3"/>
    </row>
    <row r="2" spans="2:35" s="2" customFormat="1" ht="16.5" customHeight="1">
      <c r="B2" s="189"/>
      <c r="C2" s="190"/>
      <c r="D2" s="190"/>
      <c r="E2" s="190"/>
      <c r="F2" s="190"/>
      <c r="G2" s="19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191"/>
      <c r="T2" s="192"/>
      <c r="U2" s="192"/>
      <c r="V2" s="192"/>
      <c r="W2" s="192"/>
      <c r="X2" s="192"/>
      <c r="Y2" s="192"/>
      <c r="Z2" s="1"/>
      <c r="AB2" s="3"/>
    </row>
    <row r="3" spans="2:35" s="2" customFormat="1" ht="31.5" customHeight="1" thickBot="1">
      <c r="B3" s="5" t="s">
        <v>2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93"/>
      <c r="T3" s="193"/>
      <c r="U3" s="193"/>
      <c r="V3" s="193"/>
      <c r="W3" s="193"/>
      <c r="X3" s="193"/>
      <c r="Y3" s="193"/>
      <c r="Z3" s="8"/>
      <c r="AB3" s="3"/>
    </row>
    <row r="4" spans="2:35" s="20" customFormat="1" ht="99">
      <c r="B4" s="9" t="s">
        <v>3</v>
      </c>
      <c r="C4" s="10" t="s">
        <v>4</v>
      </c>
      <c r="D4" s="11" t="s">
        <v>5</v>
      </c>
      <c r="E4" s="12" t="s">
        <v>6</v>
      </c>
      <c r="F4" s="11"/>
      <c r="G4" s="11" t="s">
        <v>7</v>
      </c>
      <c r="H4" s="12" t="s">
        <v>6</v>
      </c>
      <c r="I4" s="11"/>
      <c r="J4" s="11" t="s">
        <v>8</v>
      </c>
      <c r="K4" s="12" t="s">
        <v>6</v>
      </c>
      <c r="L4" s="11"/>
      <c r="M4" s="11" t="s">
        <v>9</v>
      </c>
      <c r="N4" s="12" t="s">
        <v>6</v>
      </c>
      <c r="O4" s="13"/>
      <c r="P4" s="11" t="s">
        <v>9</v>
      </c>
      <c r="Q4" s="12" t="s">
        <v>6</v>
      </c>
      <c r="R4" s="11"/>
      <c r="S4" s="14" t="s">
        <v>10</v>
      </c>
      <c r="T4" s="12" t="s">
        <v>6</v>
      </c>
      <c r="U4" s="11"/>
      <c r="V4" s="15" t="s">
        <v>11</v>
      </c>
      <c r="W4" s="16" t="s">
        <v>12</v>
      </c>
      <c r="X4" s="17" t="s">
        <v>13</v>
      </c>
      <c r="Y4" s="18" t="s">
        <v>14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/>
      <c r="C5" s="194"/>
      <c r="D5" s="22"/>
      <c r="E5" s="22"/>
      <c r="F5" s="23" t="s">
        <v>15</v>
      </c>
      <c r="G5" s="24"/>
      <c r="H5" s="22"/>
      <c r="I5" s="23" t="s">
        <v>15</v>
      </c>
      <c r="J5" s="25"/>
      <c r="K5" s="26"/>
      <c r="L5" s="23" t="s">
        <v>15</v>
      </c>
      <c r="M5" s="24"/>
      <c r="N5" s="22"/>
      <c r="O5" s="23" t="s">
        <v>15</v>
      </c>
      <c r="P5" s="22"/>
      <c r="Q5" s="22"/>
      <c r="R5" s="23" t="s">
        <v>15</v>
      </c>
      <c r="S5" s="22"/>
      <c r="T5" s="27"/>
      <c r="U5" s="23" t="s">
        <v>15</v>
      </c>
      <c r="V5" s="195"/>
      <c r="W5" s="28" t="s">
        <v>16</v>
      </c>
      <c r="X5" s="29" t="s">
        <v>17</v>
      </c>
      <c r="Y5" s="87"/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5" ht="27.95" customHeight="1">
      <c r="B6" s="31" t="s">
        <v>22</v>
      </c>
      <c r="C6" s="194"/>
      <c r="D6" s="82"/>
      <c r="E6" s="82"/>
      <c r="F6" s="82"/>
      <c r="G6" s="82"/>
      <c r="H6" s="82"/>
      <c r="I6" s="82"/>
      <c r="J6" s="82"/>
      <c r="K6" s="82"/>
      <c r="L6" s="82"/>
      <c r="M6" s="109"/>
      <c r="N6" s="109"/>
      <c r="O6" s="109"/>
      <c r="P6" s="82"/>
      <c r="Q6" s="82"/>
      <c r="R6" s="83"/>
      <c r="S6" s="83"/>
      <c r="T6" s="83"/>
      <c r="U6" s="83"/>
      <c r="V6" s="196"/>
      <c r="W6" s="34">
        <v>0</v>
      </c>
      <c r="X6" s="35" t="s">
        <v>23</v>
      </c>
      <c r="Y6" s="90"/>
      <c r="Z6" s="8"/>
      <c r="AA6" s="3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/>
      <c r="C7" s="194"/>
      <c r="D7" s="82"/>
      <c r="E7" s="82"/>
      <c r="F7" s="82"/>
      <c r="G7" s="83"/>
      <c r="H7" s="83"/>
      <c r="I7" s="83"/>
      <c r="J7" s="82"/>
      <c r="K7" s="82"/>
      <c r="L7" s="82"/>
      <c r="M7" s="83"/>
      <c r="N7" s="99"/>
      <c r="O7" s="83"/>
      <c r="P7" s="82"/>
      <c r="Q7" s="82"/>
      <c r="R7" s="82"/>
      <c r="S7" s="83"/>
      <c r="T7" s="83"/>
      <c r="U7" s="83"/>
      <c r="V7" s="196"/>
      <c r="W7" s="38" t="s">
        <v>25</v>
      </c>
      <c r="X7" s="39" t="s">
        <v>26</v>
      </c>
      <c r="Y7" s="90"/>
      <c r="Z7" s="2"/>
      <c r="AA7" s="40" t="s">
        <v>27</v>
      </c>
      <c r="AB7" s="3">
        <v>2</v>
      </c>
      <c r="AC7" s="41">
        <f>AB7*7</f>
        <v>14</v>
      </c>
      <c r="AD7" s="3">
        <f>AB7*5</f>
        <v>10</v>
      </c>
      <c r="AE7" s="3" t="s">
        <v>8</v>
      </c>
      <c r="AF7" s="42">
        <f>AC7*4+AD7*9</f>
        <v>146</v>
      </c>
    </row>
    <row r="8" spans="2:35" ht="27.95" customHeight="1">
      <c r="B8" s="31" t="s">
        <v>28</v>
      </c>
      <c r="C8" s="194"/>
      <c r="D8" s="82"/>
      <c r="E8" s="82"/>
      <c r="F8" s="82"/>
      <c r="G8" s="83"/>
      <c r="H8" s="83"/>
      <c r="I8" s="83"/>
      <c r="J8" s="82"/>
      <c r="K8" s="100"/>
      <c r="L8" s="104"/>
      <c r="M8" s="83"/>
      <c r="N8" s="99"/>
      <c r="O8" s="83"/>
      <c r="P8" s="82"/>
      <c r="Q8" s="100"/>
      <c r="R8" s="82"/>
      <c r="S8" s="83"/>
      <c r="T8" s="83"/>
      <c r="U8" s="83"/>
      <c r="V8" s="196"/>
      <c r="W8" s="34">
        <v>0</v>
      </c>
      <c r="X8" s="39" t="s">
        <v>29</v>
      </c>
      <c r="Y8" s="90"/>
      <c r="Z8" s="8"/>
      <c r="AA8" s="2" t="s">
        <v>30</v>
      </c>
      <c r="AB8" s="3">
        <v>1.5</v>
      </c>
      <c r="AC8" s="3">
        <f>AB8*1</f>
        <v>1.5</v>
      </c>
      <c r="AD8" s="3" t="s">
        <v>8</v>
      </c>
      <c r="AE8" s="3">
        <f>AB8*5</f>
        <v>7.5</v>
      </c>
      <c r="AF8" s="3">
        <f>AC8*4+AE8*4</f>
        <v>36</v>
      </c>
    </row>
    <row r="9" spans="2:35" ht="27.95" customHeight="1">
      <c r="B9" s="198" t="s">
        <v>31</v>
      </c>
      <c r="C9" s="194"/>
      <c r="D9" s="82"/>
      <c r="E9" s="82"/>
      <c r="F9" s="82"/>
      <c r="G9" s="82"/>
      <c r="H9" s="100"/>
      <c r="I9" s="82"/>
      <c r="J9" s="82"/>
      <c r="K9" s="84"/>
      <c r="L9" s="82"/>
      <c r="M9" s="83"/>
      <c r="N9" s="83"/>
      <c r="O9" s="83"/>
      <c r="P9" s="82"/>
      <c r="Q9" s="100"/>
      <c r="R9" s="82"/>
      <c r="S9" s="83"/>
      <c r="T9" s="101"/>
      <c r="U9" s="83"/>
      <c r="V9" s="196"/>
      <c r="W9" s="38" t="s">
        <v>32</v>
      </c>
      <c r="X9" s="39" t="s">
        <v>33</v>
      </c>
      <c r="Y9" s="90"/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8</v>
      </c>
      <c r="AF9" s="3">
        <f>AD9*9</f>
        <v>112.5</v>
      </c>
    </row>
    <row r="10" spans="2:35" ht="27.95" customHeight="1">
      <c r="B10" s="198"/>
      <c r="C10" s="194"/>
      <c r="D10" s="82"/>
      <c r="E10" s="82"/>
      <c r="F10" s="82"/>
      <c r="G10" s="102"/>
      <c r="H10" s="100"/>
      <c r="I10" s="82"/>
      <c r="J10" s="82"/>
      <c r="K10" s="100"/>
      <c r="L10" s="82"/>
      <c r="M10" s="84"/>
      <c r="N10" s="100"/>
      <c r="O10" s="82"/>
      <c r="P10" s="82"/>
      <c r="Q10" s="100"/>
      <c r="R10" s="82"/>
      <c r="S10" s="83"/>
      <c r="T10" s="101"/>
      <c r="U10" s="83"/>
      <c r="V10" s="196"/>
      <c r="W10" s="34">
        <v>0</v>
      </c>
      <c r="X10" s="47" t="s">
        <v>35</v>
      </c>
      <c r="Y10" s="90"/>
      <c r="Z10" s="8"/>
      <c r="AA10" s="2" t="s">
        <v>36</v>
      </c>
      <c r="AE10" s="2">
        <f>AB10*15</f>
        <v>0</v>
      </c>
    </row>
    <row r="11" spans="2:35" ht="27.95" customHeight="1">
      <c r="B11" s="48" t="s">
        <v>37</v>
      </c>
      <c r="C11" s="49"/>
      <c r="D11" s="82"/>
      <c r="E11" s="100"/>
      <c r="F11" s="82"/>
      <c r="G11" s="82"/>
      <c r="H11" s="100"/>
      <c r="I11" s="82"/>
      <c r="J11" s="82"/>
      <c r="K11" s="100"/>
      <c r="L11" s="100"/>
      <c r="M11" s="100"/>
      <c r="N11" s="100"/>
      <c r="O11" s="82"/>
      <c r="P11" s="82"/>
      <c r="Q11" s="100"/>
      <c r="R11" s="82"/>
      <c r="S11" s="82"/>
      <c r="T11" s="82"/>
      <c r="U11" s="82"/>
      <c r="V11" s="196"/>
      <c r="W11" s="38" t="s">
        <v>38</v>
      </c>
      <c r="X11" s="50"/>
      <c r="Y11" s="9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43"/>
      <c r="E12" s="43"/>
      <c r="F12" s="32"/>
      <c r="G12" s="32"/>
      <c r="H12" s="43"/>
      <c r="I12" s="32"/>
      <c r="J12" s="32"/>
      <c r="K12" s="43"/>
      <c r="L12" s="43"/>
      <c r="M12" s="43"/>
      <c r="N12" s="43"/>
      <c r="O12" s="32"/>
      <c r="P12" s="32"/>
      <c r="Q12" s="43"/>
      <c r="R12" s="32"/>
      <c r="S12" s="32"/>
      <c r="T12" s="43"/>
      <c r="U12" s="32"/>
      <c r="V12" s="197"/>
      <c r="W12" s="53">
        <v>0</v>
      </c>
      <c r="X12" s="54"/>
      <c r="Y12" s="90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/>
      <c r="C13" s="194"/>
      <c r="D13" s="22"/>
      <c r="E13" s="22"/>
      <c r="F13" s="23" t="s">
        <v>15</v>
      </c>
      <c r="G13" s="56"/>
      <c r="H13" s="22"/>
      <c r="I13" s="23" t="s">
        <v>15</v>
      </c>
      <c r="J13" s="56"/>
      <c r="K13" s="22"/>
      <c r="L13" s="23" t="s">
        <v>15</v>
      </c>
      <c r="M13" s="56"/>
      <c r="N13" s="22"/>
      <c r="O13" s="23" t="s">
        <v>15</v>
      </c>
      <c r="P13" s="27"/>
      <c r="Q13" s="22"/>
      <c r="R13" s="23" t="s">
        <v>15</v>
      </c>
      <c r="S13" s="22"/>
      <c r="T13" s="27"/>
      <c r="U13" s="23" t="s">
        <v>15</v>
      </c>
      <c r="V13" s="195"/>
      <c r="W13" s="28" t="s">
        <v>16</v>
      </c>
      <c r="X13" s="29" t="s">
        <v>17</v>
      </c>
      <c r="Y13" s="118"/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  <c r="AG13" s="57"/>
      <c r="AH13" s="57"/>
      <c r="AI13" s="57"/>
    </row>
    <row r="14" spans="2:35" ht="27.95" customHeight="1">
      <c r="B14" s="31" t="s">
        <v>22</v>
      </c>
      <c r="C14" s="194"/>
      <c r="D14" s="82"/>
      <c r="E14" s="82"/>
      <c r="F14" s="82"/>
      <c r="G14" s="82"/>
      <c r="H14" s="82"/>
      <c r="I14" s="82"/>
      <c r="J14" s="83"/>
      <c r="K14" s="83"/>
      <c r="L14" s="83"/>
      <c r="M14" s="82"/>
      <c r="N14" s="82"/>
      <c r="O14" s="82"/>
      <c r="P14" s="82"/>
      <c r="Q14" s="82"/>
      <c r="R14" s="83"/>
      <c r="S14" s="82"/>
      <c r="T14" s="82"/>
      <c r="U14" s="82"/>
      <c r="V14" s="196"/>
      <c r="W14" s="34">
        <v>0</v>
      </c>
      <c r="X14" s="35" t="s">
        <v>23</v>
      </c>
      <c r="Y14" s="119"/>
      <c r="Z14" s="8"/>
      <c r="AA14" s="3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/>
      <c r="C15" s="194"/>
      <c r="D15" s="83"/>
      <c r="E15" s="83"/>
      <c r="F15" s="83"/>
      <c r="G15" s="82"/>
      <c r="H15" s="82"/>
      <c r="I15" s="82"/>
      <c r="J15" s="83"/>
      <c r="K15" s="83"/>
      <c r="L15" s="83"/>
      <c r="M15" s="83"/>
      <c r="N15" s="82"/>
      <c r="O15" s="82"/>
      <c r="P15" s="82"/>
      <c r="Q15" s="82"/>
      <c r="R15" s="82"/>
      <c r="S15" s="82"/>
      <c r="T15" s="82"/>
      <c r="U15" s="82"/>
      <c r="V15" s="196"/>
      <c r="W15" s="38" t="s">
        <v>25</v>
      </c>
      <c r="X15" s="39" t="s">
        <v>26</v>
      </c>
      <c r="Y15" s="119"/>
      <c r="Z15" s="2"/>
      <c r="AA15" s="40" t="s">
        <v>27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8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39</v>
      </c>
      <c r="C16" s="194"/>
      <c r="D16" s="83"/>
      <c r="E16" s="83"/>
      <c r="F16" s="83"/>
      <c r="G16" s="82"/>
      <c r="H16" s="100"/>
      <c r="I16" s="82"/>
      <c r="J16" s="82"/>
      <c r="K16" s="84"/>
      <c r="L16" s="82"/>
      <c r="M16" s="82"/>
      <c r="N16" s="100"/>
      <c r="O16" s="82"/>
      <c r="P16" s="82"/>
      <c r="Q16" s="100"/>
      <c r="R16" s="82"/>
      <c r="S16" s="82"/>
      <c r="T16" s="116"/>
      <c r="U16" s="82"/>
      <c r="V16" s="196"/>
      <c r="W16" s="34">
        <v>0</v>
      </c>
      <c r="X16" s="39" t="s">
        <v>29</v>
      </c>
      <c r="Y16" s="119"/>
      <c r="Z16" s="8"/>
      <c r="AA16" s="2" t="s">
        <v>30</v>
      </c>
      <c r="AB16" s="3">
        <v>1.6</v>
      </c>
      <c r="AC16" s="3">
        <f>AB16*1</f>
        <v>1.6</v>
      </c>
      <c r="AD16" s="3" t="s">
        <v>8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198" t="s">
        <v>40</v>
      </c>
      <c r="C17" s="194"/>
      <c r="D17" s="100"/>
      <c r="E17" s="100"/>
      <c r="F17" s="82"/>
      <c r="G17" s="82"/>
      <c r="H17" s="100"/>
      <c r="I17" s="82"/>
      <c r="J17" s="82"/>
      <c r="K17" s="100"/>
      <c r="L17" s="82"/>
      <c r="M17" s="82"/>
      <c r="N17" s="100"/>
      <c r="O17" s="82"/>
      <c r="P17" s="82"/>
      <c r="Q17" s="100"/>
      <c r="R17" s="82"/>
      <c r="S17" s="82"/>
      <c r="T17" s="100"/>
      <c r="U17" s="82"/>
      <c r="V17" s="196"/>
      <c r="W17" s="38" t="s">
        <v>32</v>
      </c>
      <c r="X17" s="39" t="s">
        <v>33</v>
      </c>
      <c r="Y17" s="119"/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8</v>
      </c>
      <c r="AF17" s="3">
        <f>AD17*9</f>
        <v>112.5</v>
      </c>
      <c r="AG17" s="57"/>
      <c r="AH17" s="58"/>
      <c r="AI17" s="57"/>
    </row>
    <row r="18" spans="2:35" ht="27.95" customHeight="1">
      <c r="B18" s="198"/>
      <c r="C18" s="194"/>
      <c r="D18" s="100"/>
      <c r="E18" s="100"/>
      <c r="F18" s="82"/>
      <c r="G18" s="104"/>
      <c r="H18" s="100"/>
      <c r="I18" s="82"/>
      <c r="J18" s="82"/>
      <c r="K18" s="100"/>
      <c r="L18" s="82"/>
      <c r="M18" s="82"/>
      <c r="N18" s="84"/>
      <c r="O18" s="82"/>
      <c r="P18" s="82"/>
      <c r="Q18" s="100"/>
      <c r="R18" s="82"/>
      <c r="S18" s="82"/>
      <c r="T18" s="100"/>
      <c r="U18" s="82"/>
      <c r="V18" s="196"/>
      <c r="W18" s="34">
        <v>0</v>
      </c>
      <c r="X18" s="47" t="s">
        <v>35</v>
      </c>
      <c r="Y18" s="119"/>
      <c r="Z18" s="8"/>
      <c r="AA18" s="2" t="s">
        <v>36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37</v>
      </c>
      <c r="C19" s="49"/>
      <c r="D19" s="100"/>
      <c r="E19" s="100"/>
      <c r="F19" s="82"/>
      <c r="G19" s="82"/>
      <c r="H19" s="100"/>
      <c r="I19" s="82"/>
      <c r="J19" s="82"/>
      <c r="K19" s="100"/>
      <c r="L19" s="100"/>
      <c r="M19" s="82"/>
      <c r="N19" s="100"/>
      <c r="O19" s="82"/>
      <c r="P19" s="105"/>
      <c r="Q19" s="100"/>
      <c r="R19" s="82"/>
      <c r="S19" s="83"/>
      <c r="T19" s="101"/>
      <c r="U19" s="83"/>
      <c r="V19" s="196"/>
      <c r="W19" s="38" t="s">
        <v>38</v>
      </c>
      <c r="X19" s="50"/>
      <c r="Y19" s="12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43"/>
      <c r="E20" s="43"/>
      <c r="F20" s="32"/>
      <c r="G20" s="32"/>
      <c r="H20" s="43"/>
      <c r="I20" s="32"/>
      <c r="J20" s="32"/>
      <c r="K20" s="43"/>
      <c r="L20" s="43"/>
      <c r="M20" s="43"/>
      <c r="N20" s="43"/>
      <c r="O20" s="32"/>
      <c r="P20" s="43"/>
      <c r="Q20" s="43"/>
      <c r="R20" s="32"/>
      <c r="S20" s="46"/>
      <c r="T20" s="43"/>
      <c r="U20" s="32"/>
      <c r="V20" s="197"/>
      <c r="W20" s="53">
        <v>0</v>
      </c>
      <c r="X20" s="59"/>
      <c r="Y20" s="12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7</v>
      </c>
      <c r="C21" s="194"/>
      <c r="D21" s="56" t="s">
        <v>0</v>
      </c>
      <c r="E21" s="22" t="s">
        <v>108</v>
      </c>
      <c r="F21" s="23" t="s">
        <v>15</v>
      </c>
      <c r="G21" s="56" t="s">
        <v>230</v>
      </c>
      <c r="H21" s="22" t="s">
        <v>109</v>
      </c>
      <c r="I21" s="23" t="s">
        <v>15</v>
      </c>
      <c r="J21" s="56" t="s">
        <v>233</v>
      </c>
      <c r="K21" s="22" t="s">
        <v>110</v>
      </c>
      <c r="L21" s="23" t="s">
        <v>15</v>
      </c>
      <c r="M21" s="27" t="s">
        <v>236</v>
      </c>
      <c r="N21" s="27" t="s">
        <v>111</v>
      </c>
      <c r="O21" s="23" t="s">
        <v>15</v>
      </c>
      <c r="P21" s="22" t="s">
        <v>239</v>
      </c>
      <c r="Q21" s="22" t="s">
        <v>112</v>
      </c>
      <c r="R21" s="23" t="s">
        <v>15</v>
      </c>
      <c r="S21" s="22" t="s">
        <v>241</v>
      </c>
      <c r="T21" s="27" t="s">
        <v>110</v>
      </c>
      <c r="U21" s="23" t="s">
        <v>15</v>
      </c>
      <c r="V21" s="195"/>
      <c r="W21" s="28" t="s">
        <v>16</v>
      </c>
      <c r="X21" s="29" t="s">
        <v>17</v>
      </c>
      <c r="Y21" s="118">
        <v>5.8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5" s="61" customFormat="1" ht="27.75" customHeight="1">
      <c r="B22" s="31" t="s">
        <v>22</v>
      </c>
      <c r="C22" s="194"/>
      <c r="D22" s="83" t="s">
        <v>73</v>
      </c>
      <c r="E22" s="83"/>
      <c r="F22" s="83">
        <v>110</v>
      </c>
      <c r="G22" s="83" t="s">
        <v>131</v>
      </c>
      <c r="H22" s="82"/>
      <c r="I22" s="83">
        <v>40</v>
      </c>
      <c r="J22" s="82" t="s">
        <v>128</v>
      </c>
      <c r="K22" s="82"/>
      <c r="L22" s="82">
        <v>30</v>
      </c>
      <c r="M22" s="83" t="s">
        <v>214</v>
      </c>
      <c r="N22" s="83" t="s">
        <v>215</v>
      </c>
      <c r="O22" s="83">
        <v>40</v>
      </c>
      <c r="P22" s="82" t="s">
        <v>239</v>
      </c>
      <c r="Q22" s="82"/>
      <c r="R22" s="83">
        <v>120</v>
      </c>
      <c r="S22" s="83" t="s">
        <v>124</v>
      </c>
      <c r="T22" s="83"/>
      <c r="U22" s="83">
        <v>30</v>
      </c>
      <c r="V22" s="196"/>
      <c r="W22" s="34">
        <v>99</v>
      </c>
      <c r="X22" s="35" t="s">
        <v>23</v>
      </c>
      <c r="Y22" s="119">
        <v>1.9</v>
      </c>
      <c r="Z22" s="60"/>
      <c r="AA22" s="3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1" customFormat="1" ht="27.95" customHeight="1">
      <c r="B23" s="31">
        <v>1</v>
      </c>
      <c r="C23" s="194"/>
      <c r="D23" s="82"/>
      <c r="E23" s="82"/>
      <c r="F23" s="82"/>
      <c r="G23" s="83"/>
      <c r="H23" s="83"/>
      <c r="I23" s="83"/>
      <c r="J23" s="82" t="s">
        <v>129</v>
      </c>
      <c r="K23" s="82"/>
      <c r="L23" s="82">
        <v>20</v>
      </c>
      <c r="M23" s="82"/>
      <c r="N23" s="82"/>
      <c r="O23" s="82"/>
      <c r="P23" s="82"/>
      <c r="Q23" s="82"/>
      <c r="R23" s="82"/>
      <c r="S23" s="83" t="s">
        <v>127</v>
      </c>
      <c r="T23" s="83"/>
      <c r="U23" s="83">
        <v>20</v>
      </c>
      <c r="V23" s="196"/>
      <c r="W23" s="38" t="s">
        <v>25</v>
      </c>
      <c r="X23" s="39" t="s">
        <v>26</v>
      </c>
      <c r="Y23" s="119">
        <v>2.4</v>
      </c>
      <c r="Z23" s="62"/>
      <c r="AA23" s="40" t="s">
        <v>27</v>
      </c>
      <c r="AB23" s="3">
        <v>2</v>
      </c>
      <c r="AC23" s="41">
        <f>AB23*7</f>
        <v>14</v>
      </c>
      <c r="AD23" s="3">
        <f>AB23*5</f>
        <v>10</v>
      </c>
      <c r="AE23" s="3" t="s">
        <v>8</v>
      </c>
      <c r="AF23" s="42">
        <f>AC23*4+AD23*9</f>
        <v>146</v>
      </c>
    </row>
    <row r="24" spans="2:35" s="61" customFormat="1" ht="27.95" customHeight="1">
      <c r="B24" s="31" t="s">
        <v>39</v>
      </c>
      <c r="C24" s="194"/>
      <c r="D24" s="82"/>
      <c r="E24" s="82"/>
      <c r="F24" s="82"/>
      <c r="G24" s="83"/>
      <c r="H24" s="101"/>
      <c r="I24" s="83"/>
      <c r="J24" s="83" t="s">
        <v>130</v>
      </c>
      <c r="K24" s="83"/>
      <c r="L24" s="82">
        <v>25</v>
      </c>
      <c r="M24" s="83"/>
      <c r="N24" s="83"/>
      <c r="O24" s="82"/>
      <c r="P24" s="82"/>
      <c r="Q24" s="82"/>
      <c r="R24" s="82"/>
      <c r="S24" s="83"/>
      <c r="T24" s="83"/>
      <c r="U24" s="83"/>
      <c r="V24" s="196"/>
      <c r="W24" s="34">
        <v>21.5</v>
      </c>
      <c r="X24" s="39" t="s">
        <v>29</v>
      </c>
      <c r="Y24" s="119">
        <v>2.4</v>
      </c>
      <c r="Z24" s="60"/>
      <c r="AA24" s="2" t="s">
        <v>30</v>
      </c>
      <c r="AB24" s="3">
        <v>1.5</v>
      </c>
      <c r="AC24" s="3">
        <f>AB24*1</f>
        <v>1.5</v>
      </c>
      <c r="AD24" s="3" t="s">
        <v>8</v>
      </c>
      <c r="AE24" s="3">
        <f>AB24*5</f>
        <v>7.5</v>
      </c>
      <c r="AF24" s="3">
        <f>AC24*4+AE24*4</f>
        <v>36</v>
      </c>
    </row>
    <row r="25" spans="2:35" s="61" customFormat="1" ht="27.95" customHeight="1">
      <c r="B25" s="198" t="s">
        <v>41</v>
      </c>
      <c r="C25" s="194"/>
      <c r="D25" s="82"/>
      <c r="E25" s="82"/>
      <c r="F25" s="82"/>
      <c r="G25" s="83"/>
      <c r="H25" s="101"/>
      <c r="I25" s="83"/>
      <c r="J25" s="83"/>
      <c r="K25" s="83"/>
      <c r="L25" s="83"/>
      <c r="M25" s="83"/>
      <c r="N25" s="99"/>
      <c r="O25" s="83"/>
      <c r="P25" s="82"/>
      <c r="Q25" s="82"/>
      <c r="R25" s="82"/>
      <c r="S25" s="83"/>
      <c r="T25" s="99"/>
      <c r="U25" s="83"/>
      <c r="V25" s="196"/>
      <c r="W25" s="38" t="s">
        <v>32</v>
      </c>
      <c r="X25" s="39" t="s">
        <v>33</v>
      </c>
      <c r="Y25" s="119">
        <v>0</v>
      </c>
      <c r="Z25" s="62"/>
      <c r="AA25" s="2" t="s">
        <v>34</v>
      </c>
      <c r="AB25" s="3">
        <v>2.5</v>
      </c>
      <c r="AC25" s="3"/>
      <c r="AD25" s="3">
        <f>AB25*5</f>
        <v>12.5</v>
      </c>
      <c r="AE25" s="3" t="s">
        <v>8</v>
      </c>
      <c r="AF25" s="3">
        <f>AD25*9</f>
        <v>112.5</v>
      </c>
    </row>
    <row r="26" spans="2:35" s="61" customFormat="1" ht="27.95" customHeight="1">
      <c r="B26" s="198"/>
      <c r="C26" s="194"/>
      <c r="D26" s="82"/>
      <c r="E26" s="82"/>
      <c r="F26" s="82"/>
      <c r="G26" s="104"/>
      <c r="H26" s="100"/>
      <c r="I26" s="82"/>
      <c r="J26" s="99"/>
      <c r="K26" s="99"/>
      <c r="L26" s="83"/>
      <c r="M26" s="82"/>
      <c r="N26" s="99"/>
      <c r="O26" s="82"/>
      <c r="P26" s="83"/>
      <c r="Q26" s="83"/>
      <c r="R26" s="82"/>
      <c r="S26" s="82"/>
      <c r="T26" s="100"/>
      <c r="U26" s="82"/>
      <c r="V26" s="196"/>
      <c r="W26" s="34">
        <v>27.299999999999997</v>
      </c>
      <c r="X26" s="47" t="s">
        <v>35</v>
      </c>
      <c r="Y26" s="119">
        <v>0</v>
      </c>
      <c r="Z26" s="60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5" s="61" customFormat="1" ht="27.95" customHeight="1">
      <c r="B27" s="48" t="s">
        <v>37</v>
      </c>
      <c r="C27" s="63"/>
      <c r="D27" s="32"/>
      <c r="E27" s="43"/>
      <c r="F27" s="32"/>
      <c r="G27" s="32"/>
      <c r="H27" s="43"/>
      <c r="I27" s="32"/>
      <c r="J27" s="37"/>
      <c r="K27" s="37"/>
      <c r="L27" s="33"/>
      <c r="M27" s="33"/>
      <c r="N27" s="44"/>
      <c r="O27" s="33"/>
      <c r="P27" s="45"/>
      <c r="Q27" s="43"/>
      <c r="R27" s="32"/>
      <c r="S27" s="32"/>
      <c r="T27" s="43"/>
      <c r="U27" s="32"/>
      <c r="V27" s="196"/>
      <c r="W27" s="38" t="s">
        <v>38</v>
      </c>
      <c r="X27" s="50"/>
      <c r="Y27" s="120"/>
      <c r="Z27" s="62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1" customFormat="1" ht="27.95" customHeight="1" thickBot="1">
      <c r="B28" s="64"/>
      <c r="C28" s="65"/>
      <c r="D28" s="43"/>
      <c r="E28" s="43"/>
      <c r="F28" s="32"/>
      <c r="G28" s="32"/>
      <c r="H28" s="43"/>
      <c r="I28" s="32"/>
      <c r="J28" s="37"/>
      <c r="K28" s="44"/>
      <c r="L28" s="33"/>
      <c r="M28" s="32"/>
      <c r="N28" s="43"/>
      <c r="O28" s="32"/>
      <c r="P28" s="32"/>
      <c r="Q28" s="43"/>
      <c r="R28" s="32"/>
      <c r="S28" s="32"/>
      <c r="T28" s="43"/>
      <c r="U28" s="32"/>
      <c r="V28" s="197"/>
      <c r="W28" s="53">
        <v>698.7</v>
      </c>
      <c r="X28" s="54"/>
      <c r="Y28" s="121"/>
      <c r="Z28" s="60"/>
      <c r="AA28" s="62"/>
      <c r="AB28" s="66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2"/>
    </row>
    <row r="29" spans="2:35" s="30" customFormat="1" ht="42">
      <c r="B29" s="21">
        <v>7</v>
      </c>
      <c r="C29" s="194"/>
      <c r="D29" s="22" t="s">
        <v>228</v>
      </c>
      <c r="E29" s="22" t="s">
        <v>108</v>
      </c>
      <c r="F29" s="23" t="s">
        <v>15</v>
      </c>
      <c r="G29" s="24" t="s">
        <v>231</v>
      </c>
      <c r="H29" s="22" t="s">
        <v>114</v>
      </c>
      <c r="I29" s="23" t="s">
        <v>15</v>
      </c>
      <c r="J29" s="25" t="s">
        <v>234</v>
      </c>
      <c r="K29" s="26" t="s">
        <v>113</v>
      </c>
      <c r="L29" s="23" t="s">
        <v>15</v>
      </c>
      <c r="M29" s="24" t="s">
        <v>237</v>
      </c>
      <c r="N29" s="22" t="s">
        <v>111</v>
      </c>
      <c r="O29" s="23" t="s">
        <v>15</v>
      </c>
      <c r="P29" s="22" t="s">
        <v>240</v>
      </c>
      <c r="Q29" s="22" t="s">
        <v>112</v>
      </c>
      <c r="R29" s="23" t="s">
        <v>15</v>
      </c>
      <c r="S29" s="22" t="s">
        <v>242</v>
      </c>
      <c r="T29" s="27" t="s">
        <v>110</v>
      </c>
      <c r="U29" s="23" t="s">
        <v>15</v>
      </c>
      <c r="V29" s="202"/>
      <c r="W29" s="28" t="s">
        <v>16</v>
      </c>
      <c r="X29" s="29" t="s">
        <v>17</v>
      </c>
      <c r="Y29" s="122">
        <v>5.7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5" ht="27.95" customHeight="1">
      <c r="B30" s="31" t="s">
        <v>22</v>
      </c>
      <c r="C30" s="194"/>
      <c r="D30" s="82" t="s">
        <v>89</v>
      </c>
      <c r="E30" s="82"/>
      <c r="F30" s="82">
        <v>70</v>
      </c>
      <c r="G30" s="83" t="s">
        <v>133</v>
      </c>
      <c r="H30" s="83"/>
      <c r="I30" s="83">
        <v>35</v>
      </c>
      <c r="J30" s="143" t="s">
        <v>185</v>
      </c>
      <c r="K30" s="83"/>
      <c r="L30" s="83">
        <v>30</v>
      </c>
      <c r="M30" s="82" t="s">
        <v>137</v>
      </c>
      <c r="N30" s="82"/>
      <c r="O30" s="82">
        <v>40</v>
      </c>
      <c r="P30" s="82" t="s">
        <v>240</v>
      </c>
      <c r="Q30" s="82"/>
      <c r="R30" s="83">
        <v>120</v>
      </c>
      <c r="S30" s="83" t="s">
        <v>140</v>
      </c>
      <c r="T30" s="83"/>
      <c r="U30" s="83">
        <v>20</v>
      </c>
      <c r="V30" s="203"/>
      <c r="W30" s="34">
        <v>97.5</v>
      </c>
      <c r="X30" s="35" t="s">
        <v>23</v>
      </c>
      <c r="Y30" s="120">
        <v>1.7</v>
      </c>
      <c r="Z30" s="8"/>
      <c r="AA30" s="3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2</v>
      </c>
      <c r="C31" s="194"/>
      <c r="D31" s="83" t="s">
        <v>132</v>
      </c>
      <c r="E31" s="83"/>
      <c r="F31" s="83">
        <v>40</v>
      </c>
      <c r="G31" s="83" t="s">
        <v>119</v>
      </c>
      <c r="H31" s="82"/>
      <c r="I31" s="82">
        <v>20</v>
      </c>
      <c r="J31" s="83" t="s">
        <v>134</v>
      </c>
      <c r="K31" s="83"/>
      <c r="L31" s="83">
        <v>20</v>
      </c>
      <c r="M31" s="83" t="s">
        <v>134</v>
      </c>
      <c r="N31" s="83"/>
      <c r="O31" s="83">
        <v>10</v>
      </c>
      <c r="P31" s="83"/>
      <c r="Q31" s="83"/>
      <c r="R31" s="83"/>
      <c r="S31" s="83" t="s">
        <v>141</v>
      </c>
      <c r="T31" s="83"/>
      <c r="U31" s="83">
        <v>10</v>
      </c>
      <c r="V31" s="203"/>
      <c r="W31" s="38" t="s">
        <v>25</v>
      </c>
      <c r="X31" s="39" t="s">
        <v>26</v>
      </c>
      <c r="Y31" s="120">
        <v>2.4</v>
      </c>
      <c r="Z31" s="2"/>
      <c r="AA31" s="40" t="s">
        <v>27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8</v>
      </c>
      <c r="AF31" s="42">
        <f>AC31*4+AD31*9</f>
        <v>167.89999999999998</v>
      </c>
    </row>
    <row r="32" spans="2:35" ht="27.95" customHeight="1">
      <c r="B32" s="31" t="s">
        <v>28</v>
      </c>
      <c r="C32" s="194"/>
      <c r="D32" s="83"/>
      <c r="E32" s="83"/>
      <c r="F32" s="83"/>
      <c r="G32" s="83" t="s">
        <v>123</v>
      </c>
      <c r="H32" s="83"/>
      <c r="I32" s="83">
        <v>10</v>
      </c>
      <c r="J32" s="82" t="s">
        <v>135</v>
      </c>
      <c r="K32" s="84"/>
      <c r="L32" s="82">
        <v>20</v>
      </c>
      <c r="M32" s="83" t="s">
        <v>138</v>
      </c>
      <c r="N32" s="99"/>
      <c r="O32" s="83">
        <v>10</v>
      </c>
      <c r="P32" s="83"/>
      <c r="Q32" s="83"/>
      <c r="R32" s="83"/>
      <c r="S32" s="83"/>
      <c r="T32" s="83"/>
      <c r="U32" s="83"/>
      <c r="V32" s="203"/>
      <c r="W32" s="34">
        <v>21.5</v>
      </c>
      <c r="X32" s="39" t="s">
        <v>29</v>
      </c>
      <c r="Y32" s="120">
        <v>2.6</v>
      </c>
      <c r="Z32" s="8"/>
      <c r="AA32" s="2" t="s">
        <v>30</v>
      </c>
      <c r="AB32" s="3">
        <v>1.5</v>
      </c>
      <c r="AC32" s="3">
        <f>AB32*1</f>
        <v>1.5</v>
      </c>
      <c r="AD32" s="3" t="s">
        <v>8</v>
      </c>
      <c r="AE32" s="3">
        <f>AB32*5</f>
        <v>7.5</v>
      </c>
      <c r="AF32" s="3">
        <f>AC32*4+AE32*4</f>
        <v>36</v>
      </c>
    </row>
    <row r="33" spans="2:32" ht="27.95" customHeight="1">
      <c r="B33" s="198" t="s">
        <v>42</v>
      </c>
      <c r="C33" s="194"/>
      <c r="D33" s="84"/>
      <c r="E33" s="100"/>
      <c r="F33" s="82"/>
      <c r="G33" s="106"/>
      <c r="H33" s="107"/>
      <c r="I33" s="108"/>
      <c r="J33" s="82" t="s">
        <v>136</v>
      </c>
      <c r="K33" s="100"/>
      <c r="L33" s="82">
        <v>20</v>
      </c>
      <c r="M33" s="83" t="s">
        <v>139</v>
      </c>
      <c r="N33" s="99"/>
      <c r="O33" s="83">
        <v>3</v>
      </c>
      <c r="P33" s="83"/>
      <c r="Q33" s="83"/>
      <c r="R33" s="83"/>
      <c r="S33" s="83"/>
      <c r="T33" s="101"/>
      <c r="U33" s="83"/>
      <c r="V33" s="203"/>
      <c r="W33" s="38" t="s">
        <v>32</v>
      </c>
      <c r="X33" s="39" t="s">
        <v>33</v>
      </c>
      <c r="Y33" s="120">
        <v>0</v>
      </c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8</v>
      </c>
      <c r="AF33" s="3">
        <f>AD33*9</f>
        <v>112.5</v>
      </c>
    </row>
    <row r="34" spans="2:32" ht="27.95" customHeight="1">
      <c r="B34" s="198"/>
      <c r="C34" s="194"/>
      <c r="D34" s="84"/>
      <c r="E34" s="84"/>
      <c r="F34" s="82"/>
      <c r="G34" s="83"/>
      <c r="H34" s="101"/>
      <c r="I34" s="83"/>
      <c r="J34" s="103"/>
      <c r="K34" s="83"/>
      <c r="L34" s="83"/>
      <c r="M34" s="83" t="s">
        <v>216</v>
      </c>
      <c r="N34" s="99"/>
      <c r="O34" s="83">
        <v>10</v>
      </c>
      <c r="P34" s="83"/>
      <c r="Q34" s="101"/>
      <c r="R34" s="83"/>
      <c r="S34" s="83"/>
      <c r="T34" s="101"/>
      <c r="U34" s="83"/>
      <c r="V34" s="203"/>
      <c r="W34" s="34">
        <v>25.7</v>
      </c>
      <c r="X34" s="47" t="s">
        <v>35</v>
      </c>
      <c r="Y34" s="121">
        <v>0</v>
      </c>
      <c r="Z34" s="8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8" t="s">
        <v>37</v>
      </c>
      <c r="C35" s="49"/>
      <c r="D35" s="101"/>
      <c r="E35" s="101"/>
      <c r="F35" s="83"/>
      <c r="G35" s="83"/>
      <c r="H35" s="99"/>
      <c r="I35" s="83"/>
      <c r="J35" s="82"/>
      <c r="K35" s="100"/>
      <c r="L35" s="82"/>
      <c r="M35" s="103"/>
      <c r="N35" s="100"/>
      <c r="O35" s="82"/>
      <c r="P35" s="83"/>
      <c r="Q35" s="101"/>
      <c r="R35" s="83"/>
      <c r="S35" s="102"/>
      <c r="T35" s="100"/>
      <c r="U35" s="82"/>
      <c r="V35" s="203"/>
      <c r="W35" s="38" t="s">
        <v>38</v>
      </c>
      <c r="X35" s="50"/>
      <c r="Y35" s="12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51"/>
      <c r="C36" s="52"/>
      <c r="D36" s="44"/>
      <c r="E36" s="44"/>
      <c r="F36" s="33"/>
      <c r="G36" s="45"/>
      <c r="H36" s="45"/>
      <c r="I36" s="32"/>
      <c r="J36" s="32"/>
      <c r="K36" s="43"/>
      <c r="L36" s="43"/>
      <c r="M36" s="32"/>
      <c r="N36" s="43"/>
      <c r="O36" s="32"/>
      <c r="P36" s="33"/>
      <c r="Q36" s="44"/>
      <c r="R36" s="33"/>
      <c r="S36" s="32"/>
      <c r="T36" s="43"/>
      <c r="U36" s="32"/>
      <c r="V36" s="204"/>
      <c r="W36" s="53">
        <v>686.3</v>
      </c>
      <c r="X36" s="59"/>
      <c r="Y36" s="12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7</v>
      </c>
      <c r="C37" s="194"/>
      <c r="D37" s="27" t="s">
        <v>229</v>
      </c>
      <c r="E37" s="22" t="s">
        <v>76</v>
      </c>
      <c r="F37" s="23" t="s">
        <v>15</v>
      </c>
      <c r="G37" s="24" t="s">
        <v>232</v>
      </c>
      <c r="H37" s="22" t="s">
        <v>115</v>
      </c>
      <c r="I37" s="23" t="s">
        <v>15</v>
      </c>
      <c r="J37" s="25" t="s">
        <v>235</v>
      </c>
      <c r="K37" s="26" t="s">
        <v>45</v>
      </c>
      <c r="L37" s="23" t="s">
        <v>46</v>
      </c>
      <c r="M37" s="24" t="s">
        <v>238</v>
      </c>
      <c r="N37" s="22" t="s">
        <v>45</v>
      </c>
      <c r="O37" s="23" t="s">
        <v>46</v>
      </c>
      <c r="P37" s="22" t="s">
        <v>239</v>
      </c>
      <c r="Q37" s="22" t="s">
        <v>47</v>
      </c>
      <c r="R37" s="23" t="s">
        <v>46</v>
      </c>
      <c r="S37" s="22" t="s">
        <v>243</v>
      </c>
      <c r="T37" s="27" t="s">
        <v>48</v>
      </c>
      <c r="U37" s="23" t="s">
        <v>46</v>
      </c>
      <c r="V37" s="195"/>
      <c r="W37" s="85" t="s">
        <v>16</v>
      </c>
      <c r="X37" s="86" t="s">
        <v>77</v>
      </c>
      <c r="Y37" s="87">
        <v>6</v>
      </c>
      <c r="Z37" s="2"/>
      <c r="AA37" s="2"/>
      <c r="AB37" s="3"/>
      <c r="AC37" s="2" t="s">
        <v>49</v>
      </c>
      <c r="AD37" s="2" t="s">
        <v>50</v>
      </c>
      <c r="AE37" s="2" t="s">
        <v>51</v>
      </c>
      <c r="AF37" s="2" t="s">
        <v>52</v>
      </c>
    </row>
    <row r="38" spans="2:32" ht="27.95" customHeight="1">
      <c r="B38" s="31" t="s">
        <v>22</v>
      </c>
      <c r="C38" s="194"/>
      <c r="D38" s="82" t="s">
        <v>198</v>
      </c>
      <c r="E38" s="82"/>
      <c r="F38" s="82">
        <v>250</v>
      </c>
      <c r="G38" s="82" t="s">
        <v>116</v>
      </c>
      <c r="H38" s="82"/>
      <c r="I38" s="82">
        <v>40</v>
      </c>
      <c r="J38" s="82" t="s">
        <v>117</v>
      </c>
      <c r="K38" s="82"/>
      <c r="L38" s="82">
        <v>30</v>
      </c>
      <c r="M38" s="83" t="s">
        <v>102</v>
      </c>
      <c r="N38" s="83"/>
      <c r="O38" s="83">
        <v>30</v>
      </c>
      <c r="P38" s="82" t="s">
        <v>239</v>
      </c>
      <c r="Q38" s="83"/>
      <c r="R38" s="83">
        <v>120</v>
      </c>
      <c r="S38" s="83" t="s">
        <v>212</v>
      </c>
      <c r="T38" s="83"/>
      <c r="U38" s="83">
        <v>30</v>
      </c>
      <c r="V38" s="196"/>
      <c r="W38" s="88">
        <v>100</v>
      </c>
      <c r="X38" s="89" t="s">
        <v>78</v>
      </c>
      <c r="Y38" s="90">
        <v>1.7</v>
      </c>
      <c r="Z38" s="8"/>
      <c r="AA38" s="3" t="s">
        <v>53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1">
        <v>3</v>
      </c>
      <c r="C39" s="194"/>
      <c r="D39" s="82" t="s">
        <v>199</v>
      </c>
      <c r="E39" s="82"/>
      <c r="F39" s="83">
        <v>20</v>
      </c>
      <c r="G39" s="83"/>
      <c r="H39" s="82"/>
      <c r="I39" s="82"/>
      <c r="J39" s="82" t="s">
        <v>118</v>
      </c>
      <c r="K39" s="82"/>
      <c r="L39" s="82">
        <v>20</v>
      </c>
      <c r="M39" s="82" t="s">
        <v>121</v>
      </c>
      <c r="N39" s="82" t="s">
        <v>122</v>
      </c>
      <c r="O39" s="82">
        <v>40</v>
      </c>
      <c r="P39" s="82"/>
      <c r="Q39" s="82"/>
      <c r="R39" s="82"/>
      <c r="S39" s="83" t="s">
        <v>213</v>
      </c>
      <c r="T39" s="83"/>
      <c r="U39" s="83">
        <v>5</v>
      </c>
      <c r="V39" s="196"/>
      <c r="W39" s="91" t="s">
        <v>25</v>
      </c>
      <c r="X39" s="92" t="s">
        <v>79</v>
      </c>
      <c r="Y39" s="90">
        <v>2</v>
      </c>
      <c r="Z39" s="2"/>
      <c r="AA39" s="40" t="s">
        <v>54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55</v>
      </c>
      <c r="AF39" s="42">
        <f>AC39*4+AD39*9</f>
        <v>167.89999999999998</v>
      </c>
    </row>
    <row r="40" spans="2:32" ht="27.95" customHeight="1">
      <c r="B40" s="31" t="s">
        <v>107</v>
      </c>
      <c r="C40" s="194"/>
      <c r="D40" s="82" t="s">
        <v>200</v>
      </c>
      <c r="E40" s="100"/>
      <c r="F40" s="83">
        <v>15</v>
      </c>
      <c r="G40" s="82"/>
      <c r="H40" s="82"/>
      <c r="I40" s="82"/>
      <c r="J40" s="83" t="s">
        <v>120</v>
      </c>
      <c r="K40" s="84"/>
      <c r="L40" s="83">
        <v>30</v>
      </c>
      <c r="M40" s="83" t="s">
        <v>123</v>
      </c>
      <c r="N40" s="83"/>
      <c r="O40" s="82">
        <v>10</v>
      </c>
      <c r="P40" s="82"/>
      <c r="Q40" s="82"/>
      <c r="R40" s="82"/>
      <c r="S40" s="83"/>
      <c r="T40" s="101"/>
      <c r="U40" s="83"/>
      <c r="V40" s="196"/>
      <c r="W40" s="88">
        <v>21.5</v>
      </c>
      <c r="X40" s="92" t="s">
        <v>80</v>
      </c>
      <c r="Y40" s="90">
        <v>2.6</v>
      </c>
      <c r="Z40" s="8"/>
      <c r="AA40" s="2" t="s">
        <v>56</v>
      </c>
      <c r="AB40" s="3">
        <v>1.6</v>
      </c>
      <c r="AC40" s="3">
        <f>AB40*1</f>
        <v>1.6</v>
      </c>
      <c r="AD40" s="3" t="s">
        <v>55</v>
      </c>
      <c r="AE40" s="3">
        <f>AB40*5</f>
        <v>8</v>
      </c>
      <c r="AF40" s="3">
        <f>AC40*4+AE40*4</f>
        <v>38.4</v>
      </c>
    </row>
    <row r="41" spans="2:32" ht="27.95" customHeight="1">
      <c r="B41" s="198" t="s">
        <v>57</v>
      </c>
      <c r="C41" s="194"/>
      <c r="D41" s="82" t="s">
        <v>201</v>
      </c>
      <c r="E41" s="84"/>
      <c r="F41" s="83">
        <v>10</v>
      </c>
      <c r="G41" s="82"/>
      <c r="H41" s="82"/>
      <c r="I41" s="82"/>
      <c r="J41" s="82"/>
      <c r="K41" s="82"/>
      <c r="L41" s="82"/>
      <c r="M41" s="83"/>
      <c r="N41" s="99"/>
      <c r="O41" s="83"/>
      <c r="P41" s="82"/>
      <c r="Q41" s="82"/>
      <c r="R41" s="82"/>
      <c r="S41" s="83"/>
      <c r="T41" s="101"/>
      <c r="U41" s="83"/>
      <c r="V41" s="196"/>
      <c r="W41" s="91" t="s">
        <v>32</v>
      </c>
      <c r="X41" s="92" t="s">
        <v>81</v>
      </c>
      <c r="Y41" s="90">
        <v>0</v>
      </c>
      <c r="Z41" s="2"/>
      <c r="AA41" s="2" t="s">
        <v>58</v>
      </c>
      <c r="AB41" s="3">
        <v>2.5</v>
      </c>
      <c r="AC41" s="3"/>
      <c r="AD41" s="3">
        <f>AB41*5</f>
        <v>12.5</v>
      </c>
      <c r="AE41" s="3" t="s">
        <v>55</v>
      </c>
      <c r="AF41" s="3">
        <f>AD41*9</f>
        <v>112.5</v>
      </c>
    </row>
    <row r="42" spans="2:32" ht="27.95" customHeight="1">
      <c r="B42" s="198"/>
      <c r="C42" s="194"/>
      <c r="D42" s="82"/>
      <c r="E42" s="100"/>
      <c r="F42" s="83"/>
      <c r="G42" s="82"/>
      <c r="H42" s="100"/>
      <c r="I42" s="82"/>
      <c r="J42" s="82"/>
      <c r="K42" s="100"/>
      <c r="L42" s="83"/>
      <c r="M42" s="141"/>
      <c r="N42" s="142"/>
      <c r="O42" s="83"/>
      <c r="P42" s="82"/>
      <c r="Q42" s="100"/>
      <c r="R42" s="82"/>
      <c r="S42" s="83"/>
      <c r="T42" s="101"/>
      <c r="U42" s="83"/>
      <c r="V42" s="196"/>
      <c r="W42" s="88">
        <v>25.9</v>
      </c>
      <c r="X42" s="93" t="s">
        <v>82</v>
      </c>
      <c r="Y42" s="90">
        <v>0</v>
      </c>
      <c r="Z42" s="8"/>
      <c r="AA42" s="2" t="s">
        <v>59</v>
      </c>
      <c r="AE42" s="2">
        <f>AB42*15</f>
        <v>0</v>
      </c>
    </row>
    <row r="43" spans="2:32" ht="27.95" customHeight="1">
      <c r="B43" s="48" t="s">
        <v>60</v>
      </c>
      <c r="C43" s="49"/>
      <c r="D43" s="140"/>
      <c r="E43" s="100"/>
      <c r="F43" s="82"/>
      <c r="G43" s="82"/>
      <c r="H43" s="100"/>
      <c r="I43" s="82"/>
      <c r="J43" s="82"/>
      <c r="K43" s="99"/>
      <c r="L43" s="83"/>
      <c r="M43" s="141"/>
      <c r="N43" s="140"/>
      <c r="O43" s="83"/>
      <c r="P43" s="82"/>
      <c r="Q43" s="100"/>
      <c r="R43" s="82"/>
      <c r="S43" s="82"/>
      <c r="T43" s="100"/>
      <c r="U43" s="82"/>
      <c r="V43" s="196"/>
      <c r="W43" s="91" t="s">
        <v>83</v>
      </c>
      <c r="X43" s="94"/>
      <c r="Y43" s="9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7"/>
      <c r="C44" s="52"/>
      <c r="D44" s="68"/>
      <c r="E44" s="68"/>
      <c r="F44" s="69"/>
      <c r="G44" s="69"/>
      <c r="H44" s="68"/>
      <c r="I44" s="69"/>
      <c r="J44" s="69"/>
      <c r="K44" s="37"/>
      <c r="L44" s="33"/>
      <c r="M44" s="68"/>
      <c r="N44" s="68"/>
      <c r="O44" s="69"/>
      <c r="P44" s="69"/>
      <c r="Q44" s="68"/>
      <c r="R44" s="69"/>
      <c r="S44" s="69"/>
      <c r="T44" s="68"/>
      <c r="U44" s="69"/>
      <c r="V44" s="197"/>
      <c r="W44" s="96">
        <v>697.1</v>
      </c>
      <c r="X44" s="97"/>
      <c r="Y44" s="98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6.95" customHeight="1">
      <c r="C45" s="2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73"/>
    </row>
    <row r="46" spans="2:32">
      <c r="B46" s="3"/>
      <c r="D46" s="200"/>
      <c r="E46" s="200"/>
      <c r="F46" s="201"/>
      <c r="G46" s="201"/>
      <c r="H46" s="74"/>
      <c r="I46" s="2"/>
      <c r="J46" s="2"/>
      <c r="K46" s="74"/>
      <c r="L46" s="74"/>
      <c r="M46" s="74"/>
      <c r="N46" s="74"/>
      <c r="O46" s="2"/>
      <c r="Q46" s="74"/>
      <c r="R46" s="2"/>
      <c r="T46" s="74"/>
      <c r="U46" s="2"/>
      <c r="V46" s="2"/>
      <c r="Y46" s="77"/>
    </row>
    <row r="47" spans="2:32">
      <c r="Y47" s="77"/>
    </row>
    <row r="48" spans="2:32">
      <c r="Y48" s="77"/>
    </row>
    <row r="49" spans="25:25">
      <c r="Y49" s="77"/>
    </row>
    <row r="50" spans="25:25">
      <c r="Y50" s="77"/>
    </row>
    <row r="51" spans="25:25">
      <c r="Y51" s="77"/>
    </row>
    <row r="52" spans="25:25">
      <c r="Y52" s="77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9370078740157483" right="0.39370078740157483" top="0" bottom="0" header="0.31496062992125984" footer="0.31496062992125984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1"/>
  <sheetViews>
    <sheetView zoomScale="55" zoomScaleNormal="55" workbookViewId="0">
      <selection activeCell="J9" sqref="J9"/>
    </sheetView>
  </sheetViews>
  <sheetFormatPr defaultColWidth="9" defaultRowHeight="20.25"/>
  <cols>
    <col min="1" max="1" width="1.875" style="36" customWidth="1"/>
    <col min="2" max="2" width="4.875" style="72" customWidth="1"/>
    <col min="3" max="3" width="0" style="36" hidden="1" customWidth="1"/>
    <col min="4" max="4" width="18.625" style="36" customWidth="1"/>
    <col min="5" max="5" width="5.625" style="78" customWidth="1"/>
    <col min="6" max="6" width="9.625" style="36" customWidth="1"/>
    <col min="7" max="7" width="18.625" style="36" customWidth="1"/>
    <col min="8" max="8" width="5.625" style="78" customWidth="1"/>
    <col min="9" max="9" width="9.625" style="36" customWidth="1"/>
    <col min="10" max="10" width="18.625" style="36" customWidth="1"/>
    <col min="11" max="11" width="5.625" style="78" customWidth="1"/>
    <col min="12" max="12" width="11.875" style="78" customWidth="1"/>
    <col min="13" max="13" width="18.625" style="78" customWidth="1"/>
    <col min="14" max="14" width="5.625" style="78" customWidth="1"/>
    <col min="15" max="15" width="9.625" style="36" customWidth="1"/>
    <col min="16" max="16" width="18.625" style="36" customWidth="1"/>
    <col min="17" max="17" width="5.625" style="78" customWidth="1"/>
    <col min="18" max="18" width="9.625" style="36" customWidth="1"/>
    <col min="19" max="19" width="18.625" style="36" customWidth="1"/>
    <col min="20" max="20" width="5.625" style="78" customWidth="1"/>
    <col min="21" max="21" width="9.625" style="36" customWidth="1"/>
    <col min="22" max="22" width="5.25" style="36" customWidth="1"/>
    <col min="23" max="23" width="11.75" style="75" customWidth="1"/>
    <col min="24" max="24" width="11.25" style="76" customWidth="1"/>
    <col min="25" max="25" width="6.625" style="79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4.5" customHeight="1">
      <c r="B1" s="188" t="s">
        <v>225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"/>
      <c r="AB1" s="3"/>
    </row>
    <row r="2" spans="2:35" s="2" customFormat="1" ht="31.5" customHeight="1" thickBot="1">
      <c r="B2" s="5" t="s">
        <v>61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93"/>
      <c r="T2" s="193"/>
      <c r="U2" s="193"/>
      <c r="V2" s="193"/>
      <c r="W2" s="193"/>
      <c r="X2" s="193"/>
      <c r="Y2" s="193"/>
      <c r="Z2" s="8"/>
      <c r="AB2" s="3"/>
    </row>
    <row r="3" spans="2:35" s="20" customFormat="1" ht="99">
      <c r="B3" s="9" t="s">
        <v>3</v>
      </c>
      <c r="C3" s="10" t="s">
        <v>4</v>
      </c>
      <c r="D3" s="11" t="s">
        <v>5</v>
      </c>
      <c r="E3" s="12" t="s">
        <v>62</v>
      </c>
      <c r="F3" s="11"/>
      <c r="G3" s="11" t="s">
        <v>7</v>
      </c>
      <c r="H3" s="12" t="s">
        <v>62</v>
      </c>
      <c r="I3" s="11"/>
      <c r="J3" s="11" t="s">
        <v>55</v>
      </c>
      <c r="K3" s="12" t="s">
        <v>62</v>
      </c>
      <c r="L3" s="11"/>
      <c r="M3" s="11" t="s">
        <v>9</v>
      </c>
      <c r="N3" s="12" t="s">
        <v>62</v>
      </c>
      <c r="O3" s="13"/>
      <c r="P3" s="11" t="s">
        <v>9</v>
      </c>
      <c r="Q3" s="12" t="s">
        <v>62</v>
      </c>
      <c r="R3" s="11"/>
      <c r="S3" s="14" t="s">
        <v>10</v>
      </c>
      <c r="T3" s="12" t="s">
        <v>62</v>
      </c>
      <c r="U3" s="11"/>
      <c r="V3" s="15" t="s">
        <v>63</v>
      </c>
      <c r="W3" s="16" t="s">
        <v>12</v>
      </c>
      <c r="X3" s="17" t="s">
        <v>64</v>
      </c>
      <c r="Y3" s="18" t="s">
        <v>65</v>
      </c>
      <c r="Z3" s="19"/>
      <c r="AA3" s="3"/>
      <c r="AB3" s="3"/>
      <c r="AC3" s="2"/>
      <c r="AD3" s="2"/>
      <c r="AE3" s="2"/>
      <c r="AF3" s="2"/>
    </row>
    <row r="4" spans="2:35" s="30" customFormat="1" ht="42">
      <c r="B4" s="21">
        <v>7</v>
      </c>
      <c r="C4" s="194"/>
      <c r="D4" s="22" t="s">
        <v>0</v>
      </c>
      <c r="E4" s="22" t="s">
        <v>43</v>
      </c>
      <c r="F4" s="23" t="s">
        <v>15</v>
      </c>
      <c r="G4" s="56" t="s">
        <v>245</v>
      </c>
      <c r="H4" s="22" t="s">
        <v>87</v>
      </c>
      <c r="I4" s="23" t="s">
        <v>15</v>
      </c>
      <c r="J4" s="56" t="s">
        <v>250</v>
      </c>
      <c r="K4" s="22" t="s">
        <v>48</v>
      </c>
      <c r="L4" s="23" t="s">
        <v>15</v>
      </c>
      <c r="M4" s="24" t="s">
        <v>255</v>
      </c>
      <c r="N4" s="27" t="s">
        <v>203</v>
      </c>
      <c r="O4" s="23" t="s">
        <v>202</v>
      </c>
      <c r="P4" s="22" t="s">
        <v>239</v>
      </c>
      <c r="Q4" s="22" t="s">
        <v>68</v>
      </c>
      <c r="R4" s="23" t="s">
        <v>15</v>
      </c>
      <c r="S4" s="22" t="s">
        <v>260</v>
      </c>
      <c r="T4" s="27" t="s">
        <v>67</v>
      </c>
      <c r="U4" s="23" t="s">
        <v>15</v>
      </c>
      <c r="V4" s="195"/>
      <c r="W4" s="28" t="s">
        <v>16</v>
      </c>
      <c r="X4" s="29" t="s">
        <v>17</v>
      </c>
      <c r="Y4" s="87">
        <v>5.8</v>
      </c>
      <c r="Z4" s="2"/>
      <c r="AA4" s="2"/>
      <c r="AB4" s="3"/>
      <c r="AC4" s="2" t="s">
        <v>18</v>
      </c>
      <c r="AD4" s="2" t="s">
        <v>19</v>
      </c>
      <c r="AE4" s="2" t="s">
        <v>20</v>
      </c>
      <c r="AF4" s="2" t="s">
        <v>21</v>
      </c>
    </row>
    <row r="5" spans="2:35" ht="27.95" customHeight="1">
      <c r="B5" s="31" t="s">
        <v>22</v>
      </c>
      <c r="C5" s="194"/>
      <c r="D5" s="83" t="s">
        <v>73</v>
      </c>
      <c r="E5" s="83"/>
      <c r="F5" s="83">
        <v>110</v>
      </c>
      <c r="G5" s="82" t="s">
        <v>142</v>
      </c>
      <c r="H5" s="82"/>
      <c r="I5" s="82">
        <v>40</v>
      </c>
      <c r="J5" s="115" t="s">
        <v>186</v>
      </c>
      <c r="K5" s="82"/>
      <c r="L5" s="82">
        <v>20</v>
      </c>
      <c r="M5" s="83" t="s">
        <v>204</v>
      </c>
      <c r="N5" s="83"/>
      <c r="O5" s="83">
        <v>40</v>
      </c>
      <c r="P5" s="82" t="s">
        <v>239</v>
      </c>
      <c r="Q5" s="82"/>
      <c r="R5" s="83">
        <v>120</v>
      </c>
      <c r="S5" s="82" t="s">
        <v>147</v>
      </c>
      <c r="T5" s="82"/>
      <c r="U5" s="82">
        <v>10</v>
      </c>
      <c r="V5" s="196"/>
      <c r="W5" s="34">
        <v>99</v>
      </c>
      <c r="X5" s="35" t="s">
        <v>23</v>
      </c>
      <c r="Y5" s="90">
        <v>1.8</v>
      </c>
      <c r="Z5" s="8"/>
      <c r="AA5" s="3" t="s">
        <v>24</v>
      </c>
      <c r="AB5" s="3">
        <v>6</v>
      </c>
      <c r="AC5" s="3">
        <f>AB5*2</f>
        <v>12</v>
      </c>
      <c r="AD5" s="3"/>
      <c r="AE5" s="3">
        <f>AB5*15</f>
        <v>90</v>
      </c>
      <c r="AF5" s="3">
        <f>AC5*4+AE5*4</f>
        <v>408</v>
      </c>
    </row>
    <row r="6" spans="2:35" ht="27.95" customHeight="1">
      <c r="B6" s="31">
        <v>6</v>
      </c>
      <c r="C6" s="194"/>
      <c r="D6" s="82"/>
      <c r="E6" s="82"/>
      <c r="F6" s="82"/>
      <c r="G6" s="83"/>
      <c r="H6" s="83"/>
      <c r="I6" s="83"/>
      <c r="J6" s="82" t="s">
        <v>143</v>
      </c>
      <c r="K6" s="82" t="s">
        <v>144</v>
      </c>
      <c r="L6" s="82">
        <v>10</v>
      </c>
      <c r="M6" s="83" t="s">
        <v>205</v>
      </c>
      <c r="N6" s="83"/>
      <c r="O6" s="83">
        <v>10</v>
      </c>
      <c r="P6" s="82"/>
      <c r="Q6" s="82"/>
      <c r="R6" s="82"/>
      <c r="S6" s="82" t="s">
        <v>148</v>
      </c>
      <c r="T6" s="82"/>
      <c r="U6" s="82">
        <v>10</v>
      </c>
      <c r="V6" s="196"/>
      <c r="W6" s="38" t="s">
        <v>25</v>
      </c>
      <c r="X6" s="39" t="s">
        <v>26</v>
      </c>
      <c r="Y6" s="90">
        <v>2.4</v>
      </c>
      <c r="Z6" s="2"/>
      <c r="AA6" s="40" t="s">
        <v>27</v>
      </c>
      <c r="AB6" s="3">
        <v>2</v>
      </c>
      <c r="AC6" s="41">
        <f>AB6*7</f>
        <v>14</v>
      </c>
      <c r="AD6" s="3">
        <f>AB6*5</f>
        <v>10</v>
      </c>
      <c r="AE6" s="3" t="s">
        <v>8</v>
      </c>
      <c r="AF6" s="42">
        <f>AC6*4+AD6*9</f>
        <v>146</v>
      </c>
    </row>
    <row r="7" spans="2:35" ht="27.95" customHeight="1">
      <c r="B7" s="31" t="s">
        <v>28</v>
      </c>
      <c r="C7" s="194"/>
      <c r="D7" s="82"/>
      <c r="E7" s="82"/>
      <c r="F7" s="82"/>
      <c r="G7" s="83"/>
      <c r="H7" s="83"/>
      <c r="I7" s="83"/>
      <c r="J7" s="82" t="s">
        <v>136</v>
      </c>
      <c r="K7" s="100"/>
      <c r="L7" s="104">
        <v>25</v>
      </c>
      <c r="M7" s="83" t="s">
        <v>206</v>
      </c>
      <c r="N7" s="101"/>
      <c r="O7" s="83">
        <v>10</v>
      </c>
      <c r="P7" s="82"/>
      <c r="Q7" s="100"/>
      <c r="R7" s="82"/>
      <c r="S7" s="83" t="s">
        <v>135</v>
      </c>
      <c r="T7" s="83"/>
      <c r="U7" s="83">
        <v>10</v>
      </c>
      <c r="V7" s="196"/>
      <c r="W7" s="34">
        <v>21.5</v>
      </c>
      <c r="X7" s="39" t="s">
        <v>29</v>
      </c>
      <c r="Y7" s="90">
        <v>2.5</v>
      </c>
      <c r="Z7" s="8"/>
      <c r="AA7" s="2" t="s">
        <v>30</v>
      </c>
      <c r="AB7" s="3">
        <v>1.5</v>
      </c>
      <c r="AC7" s="3">
        <f>AB7*1</f>
        <v>1.5</v>
      </c>
      <c r="AD7" s="3" t="s">
        <v>8</v>
      </c>
      <c r="AE7" s="3">
        <f>AB7*5</f>
        <v>7.5</v>
      </c>
      <c r="AF7" s="3">
        <f>AC7*4+AE7*4</f>
        <v>36</v>
      </c>
    </row>
    <row r="8" spans="2:35" ht="27.95" customHeight="1">
      <c r="B8" s="198" t="s">
        <v>31</v>
      </c>
      <c r="C8" s="194"/>
      <c r="D8" s="82"/>
      <c r="E8" s="82"/>
      <c r="F8" s="82"/>
      <c r="G8" s="82"/>
      <c r="H8" s="100"/>
      <c r="I8" s="82"/>
      <c r="J8" s="82" t="s">
        <v>145</v>
      </c>
      <c r="K8" s="84" t="s">
        <v>126</v>
      </c>
      <c r="L8" s="82">
        <v>10</v>
      </c>
      <c r="M8" s="83" t="s">
        <v>207</v>
      </c>
      <c r="N8" s="99"/>
      <c r="O8" s="83">
        <v>10</v>
      </c>
      <c r="P8" s="82"/>
      <c r="Q8" s="100"/>
      <c r="R8" s="82"/>
      <c r="S8" s="83" t="s">
        <v>136</v>
      </c>
      <c r="T8" s="101"/>
      <c r="U8" s="83">
        <v>10</v>
      </c>
      <c r="V8" s="196"/>
      <c r="W8" s="38" t="s">
        <v>32</v>
      </c>
      <c r="X8" s="39" t="s">
        <v>33</v>
      </c>
      <c r="Y8" s="90">
        <v>0</v>
      </c>
      <c r="Z8" s="2"/>
      <c r="AA8" s="2" t="s">
        <v>34</v>
      </c>
      <c r="AB8" s="3">
        <v>2.5</v>
      </c>
      <c r="AC8" s="3"/>
      <c r="AD8" s="3">
        <f>AB8*5</f>
        <v>12.5</v>
      </c>
      <c r="AE8" s="3" t="s">
        <v>8</v>
      </c>
      <c r="AF8" s="3">
        <f>AD8*9</f>
        <v>112.5</v>
      </c>
    </row>
    <row r="9" spans="2:35" ht="27.95" customHeight="1">
      <c r="B9" s="198"/>
      <c r="C9" s="194"/>
      <c r="D9" s="82"/>
      <c r="E9" s="82"/>
      <c r="F9" s="82"/>
      <c r="G9" s="102"/>
      <c r="H9" s="100"/>
      <c r="I9" s="82"/>
      <c r="J9" s="103"/>
      <c r="K9" s="100"/>
      <c r="L9" s="82"/>
      <c r="M9" s="161" t="s">
        <v>219</v>
      </c>
      <c r="N9" s="99" t="s">
        <v>215</v>
      </c>
      <c r="O9" s="83">
        <v>20</v>
      </c>
      <c r="P9" s="82"/>
      <c r="Q9" s="100"/>
      <c r="R9" s="82"/>
      <c r="S9" s="83" t="s">
        <v>149</v>
      </c>
      <c r="T9" s="99"/>
      <c r="U9" s="83">
        <v>5</v>
      </c>
      <c r="V9" s="196"/>
      <c r="W9" s="34">
        <v>26.599999999999998</v>
      </c>
      <c r="X9" s="47" t="s">
        <v>35</v>
      </c>
      <c r="Y9" s="90">
        <v>0</v>
      </c>
      <c r="Z9" s="8"/>
      <c r="AA9" s="2" t="s">
        <v>36</v>
      </c>
      <c r="AE9" s="2">
        <f>AB9*15</f>
        <v>0</v>
      </c>
    </row>
    <row r="10" spans="2:35" ht="27.95" customHeight="1">
      <c r="B10" s="48" t="s">
        <v>37</v>
      </c>
      <c r="C10" s="49"/>
      <c r="D10" s="82"/>
      <c r="E10" s="100"/>
      <c r="F10" s="82"/>
      <c r="G10" s="82"/>
      <c r="H10" s="100"/>
      <c r="I10" s="82"/>
      <c r="J10" s="83"/>
      <c r="K10" s="100"/>
      <c r="L10" s="82"/>
      <c r="M10" s="123"/>
      <c r="N10" s="100"/>
      <c r="O10" s="82"/>
      <c r="P10" s="82"/>
      <c r="Q10" s="100"/>
      <c r="R10" s="82"/>
      <c r="S10" s="82"/>
      <c r="T10" s="82"/>
      <c r="U10" s="82"/>
      <c r="V10" s="196"/>
      <c r="W10" s="38" t="s">
        <v>38</v>
      </c>
      <c r="X10" s="50"/>
      <c r="Y10" s="90"/>
      <c r="Z10" s="2"/>
      <c r="AC10" s="2">
        <f>SUM(AC5:AC9)</f>
        <v>27.5</v>
      </c>
      <c r="AD10" s="2">
        <f>SUM(AD5:AD9)</f>
        <v>22.5</v>
      </c>
      <c r="AE10" s="2">
        <f>SUM(AE5:AE9)</f>
        <v>97.5</v>
      </c>
      <c r="AF10" s="2">
        <f>AC10*4+AD10*9+AE10*4</f>
        <v>702.5</v>
      </c>
    </row>
    <row r="11" spans="2:35" ht="27.95" customHeight="1">
      <c r="B11" s="51"/>
      <c r="C11" s="52"/>
      <c r="D11" s="100"/>
      <c r="E11" s="100"/>
      <c r="F11" s="82"/>
      <c r="G11" s="82"/>
      <c r="H11" s="100"/>
      <c r="I11" s="82"/>
      <c r="J11" s="103"/>
      <c r="K11" s="100"/>
      <c r="L11" s="100"/>
      <c r="M11" s="123"/>
      <c r="N11" s="100"/>
      <c r="O11" s="82"/>
      <c r="P11" s="82"/>
      <c r="Q11" s="100"/>
      <c r="R11" s="82"/>
      <c r="S11" s="82"/>
      <c r="T11" s="100"/>
      <c r="U11" s="82"/>
      <c r="V11" s="197"/>
      <c r="W11" s="53">
        <v>695.9</v>
      </c>
      <c r="X11" s="54"/>
      <c r="Y11" s="90"/>
      <c r="Z11" s="8"/>
      <c r="AC11" s="55">
        <f>AC10*4/AF10</f>
        <v>0.15658362989323843</v>
      </c>
      <c r="AD11" s="55">
        <f>AD10*9/AF10</f>
        <v>0.28825622775800713</v>
      </c>
      <c r="AE11" s="55">
        <f>AE10*4/AF10</f>
        <v>0.55516014234875444</v>
      </c>
    </row>
    <row r="12" spans="2:35" s="30" customFormat="1" ht="42">
      <c r="B12" s="21">
        <v>7</v>
      </c>
      <c r="C12" s="194"/>
      <c r="D12" s="22" t="s">
        <v>1</v>
      </c>
      <c r="E12" s="22" t="s">
        <v>43</v>
      </c>
      <c r="F12" s="23" t="s">
        <v>15</v>
      </c>
      <c r="G12" s="56" t="s">
        <v>246</v>
      </c>
      <c r="H12" s="22" t="s">
        <v>103</v>
      </c>
      <c r="I12" s="23" t="s">
        <v>15</v>
      </c>
      <c r="J12" s="56" t="s">
        <v>251</v>
      </c>
      <c r="K12" s="22" t="s">
        <v>67</v>
      </c>
      <c r="L12" s="23" t="s">
        <v>15</v>
      </c>
      <c r="M12" s="56" t="s">
        <v>256</v>
      </c>
      <c r="N12" s="22" t="s">
        <v>75</v>
      </c>
      <c r="O12" s="23" t="s">
        <v>15</v>
      </c>
      <c r="P12" s="27" t="s">
        <v>240</v>
      </c>
      <c r="Q12" s="22" t="s">
        <v>68</v>
      </c>
      <c r="R12" s="23" t="s">
        <v>15</v>
      </c>
      <c r="S12" s="27" t="s">
        <v>261</v>
      </c>
      <c r="T12" s="27" t="s">
        <v>208</v>
      </c>
      <c r="U12" s="23" t="s">
        <v>209</v>
      </c>
      <c r="V12" s="195"/>
      <c r="W12" s="28" t="s">
        <v>16</v>
      </c>
      <c r="X12" s="29" t="s">
        <v>17</v>
      </c>
      <c r="Y12" s="118">
        <v>6.2</v>
      </c>
      <c r="Z12" s="2"/>
      <c r="AA12" s="2"/>
      <c r="AB12" s="3"/>
      <c r="AC12" s="2" t="s">
        <v>18</v>
      </c>
      <c r="AD12" s="2" t="s">
        <v>19</v>
      </c>
      <c r="AE12" s="2" t="s">
        <v>20</v>
      </c>
      <c r="AF12" s="2" t="s">
        <v>21</v>
      </c>
      <c r="AG12" s="57"/>
      <c r="AH12" s="57"/>
      <c r="AI12" s="57"/>
    </row>
    <row r="13" spans="2:35" ht="27.95" customHeight="1">
      <c r="B13" s="31" t="s">
        <v>22</v>
      </c>
      <c r="C13" s="194"/>
      <c r="D13" s="82" t="s">
        <v>89</v>
      </c>
      <c r="E13" s="82"/>
      <c r="F13" s="82">
        <v>70</v>
      </c>
      <c r="G13" s="82" t="s">
        <v>150</v>
      </c>
      <c r="H13" s="82"/>
      <c r="I13" s="82">
        <v>35</v>
      </c>
      <c r="J13" s="115" t="s">
        <v>185</v>
      </c>
      <c r="K13" s="84"/>
      <c r="L13" s="82">
        <v>30</v>
      </c>
      <c r="M13" s="83" t="s">
        <v>153</v>
      </c>
      <c r="N13" s="83"/>
      <c r="O13" s="83">
        <v>30</v>
      </c>
      <c r="P13" s="82" t="s">
        <v>240</v>
      </c>
      <c r="Q13" s="82"/>
      <c r="R13" s="83">
        <v>120</v>
      </c>
      <c r="S13" s="83" t="s">
        <v>210</v>
      </c>
      <c r="T13" s="83"/>
      <c r="U13" s="83">
        <v>30</v>
      </c>
      <c r="V13" s="196"/>
      <c r="W13" s="34">
        <v>103</v>
      </c>
      <c r="X13" s="35" t="s">
        <v>23</v>
      </c>
      <c r="Y13" s="119">
        <v>1.9</v>
      </c>
      <c r="Z13" s="8"/>
      <c r="AA13" s="3" t="s">
        <v>24</v>
      </c>
      <c r="AB13" s="3">
        <v>6</v>
      </c>
      <c r="AC13" s="3">
        <f>AB13*2</f>
        <v>12</v>
      </c>
      <c r="AD13" s="3"/>
      <c r="AE13" s="3">
        <f>AB13*15</f>
        <v>90</v>
      </c>
      <c r="AF13" s="3">
        <f>AC13*4+AE13*4</f>
        <v>408</v>
      </c>
      <c r="AG13" s="57"/>
      <c r="AH13" s="57"/>
      <c r="AI13" s="57"/>
    </row>
    <row r="14" spans="2:35" ht="27.95" customHeight="1">
      <c r="B14" s="31">
        <v>7</v>
      </c>
      <c r="C14" s="194"/>
      <c r="D14" s="83" t="s">
        <v>91</v>
      </c>
      <c r="E14" s="83"/>
      <c r="F14" s="83">
        <v>50</v>
      </c>
      <c r="G14" s="82" t="s">
        <v>151</v>
      </c>
      <c r="H14" s="82"/>
      <c r="I14" s="82">
        <v>3</v>
      </c>
      <c r="J14" s="82" t="s">
        <v>134</v>
      </c>
      <c r="K14" s="82"/>
      <c r="L14" s="82">
        <v>30</v>
      </c>
      <c r="M14" s="82" t="s">
        <v>134</v>
      </c>
      <c r="N14" s="82"/>
      <c r="O14" s="82">
        <v>10</v>
      </c>
      <c r="P14" s="82"/>
      <c r="Q14" s="82"/>
      <c r="R14" s="82"/>
      <c r="S14" s="83" t="s">
        <v>211</v>
      </c>
      <c r="T14" s="83"/>
      <c r="U14" s="83">
        <v>10</v>
      </c>
      <c r="V14" s="196"/>
      <c r="W14" s="38" t="s">
        <v>25</v>
      </c>
      <c r="X14" s="39" t="s">
        <v>26</v>
      </c>
      <c r="Y14" s="119">
        <v>2</v>
      </c>
      <c r="Z14" s="2"/>
      <c r="AA14" s="40" t="s">
        <v>27</v>
      </c>
      <c r="AB14" s="3">
        <v>2.2000000000000002</v>
      </c>
      <c r="AC14" s="41">
        <f>AB14*7</f>
        <v>15.400000000000002</v>
      </c>
      <c r="AD14" s="3">
        <f>AB14*5</f>
        <v>11</v>
      </c>
      <c r="AE14" s="3" t="s">
        <v>8</v>
      </c>
      <c r="AF14" s="42">
        <f>AC14*4+AD14*9</f>
        <v>160.60000000000002</v>
      </c>
      <c r="AG14" s="57"/>
      <c r="AH14" s="57"/>
      <c r="AI14" s="57"/>
    </row>
    <row r="15" spans="2:35" ht="27.95" customHeight="1">
      <c r="B15" s="31" t="s">
        <v>39</v>
      </c>
      <c r="C15" s="194"/>
      <c r="D15" s="83"/>
      <c r="E15" s="83"/>
      <c r="F15" s="83"/>
      <c r="G15" s="82" t="s">
        <v>136</v>
      </c>
      <c r="H15" s="100"/>
      <c r="I15" s="82">
        <v>10</v>
      </c>
      <c r="J15" s="82" t="s">
        <v>152</v>
      </c>
      <c r="K15" s="84"/>
      <c r="L15" s="82">
        <v>10</v>
      </c>
      <c r="M15" s="83" t="s">
        <v>138</v>
      </c>
      <c r="N15" s="83"/>
      <c r="O15" s="82">
        <v>10</v>
      </c>
      <c r="P15" s="82"/>
      <c r="Q15" s="100"/>
      <c r="R15" s="82"/>
      <c r="S15" s="83"/>
      <c r="T15" s="101"/>
      <c r="U15" s="83"/>
      <c r="V15" s="196"/>
      <c r="W15" s="34">
        <v>24.5</v>
      </c>
      <c r="X15" s="39" t="s">
        <v>29</v>
      </c>
      <c r="Y15" s="119">
        <v>3</v>
      </c>
      <c r="Z15" s="8"/>
      <c r="AA15" s="2" t="s">
        <v>30</v>
      </c>
      <c r="AB15" s="3">
        <v>1.6</v>
      </c>
      <c r="AC15" s="3">
        <f>AB15*1</f>
        <v>1.6</v>
      </c>
      <c r="AD15" s="3" t="s">
        <v>8</v>
      </c>
      <c r="AE15" s="3">
        <f>AB15*5</f>
        <v>8</v>
      </c>
      <c r="AF15" s="3">
        <f>AC15*4+AE15*4</f>
        <v>38.4</v>
      </c>
      <c r="AG15" s="57"/>
      <c r="AH15" s="57"/>
      <c r="AI15" s="57"/>
    </row>
    <row r="16" spans="2:35" ht="27.95" customHeight="1">
      <c r="B16" s="198" t="s">
        <v>40</v>
      </c>
      <c r="C16" s="194"/>
      <c r="D16" s="100"/>
      <c r="E16" s="100"/>
      <c r="F16" s="82"/>
      <c r="G16" s="82"/>
      <c r="H16" s="100"/>
      <c r="I16" s="82"/>
      <c r="J16" s="103"/>
      <c r="K16" s="100"/>
      <c r="L16" s="82"/>
      <c r="M16" s="82" t="s">
        <v>154</v>
      </c>
      <c r="N16" s="99" t="s">
        <v>126</v>
      </c>
      <c r="O16" s="82">
        <v>20</v>
      </c>
      <c r="P16" s="82"/>
      <c r="Q16" s="100"/>
      <c r="R16" s="82"/>
      <c r="S16" s="83"/>
      <c r="T16" s="101"/>
      <c r="U16" s="83"/>
      <c r="V16" s="196"/>
      <c r="W16" s="38" t="s">
        <v>32</v>
      </c>
      <c r="X16" s="39" t="s">
        <v>33</v>
      </c>
      <c r="Y16" s="119">
        <v>0</v>
      </c>
      <c r="Z16" s="2"/>
      <c r="AA16" s="2" t="s">
        <v>34</v>
      </c>
      <c r="AB16" s="3">
        <v>2.5</v>
      </c>
      <c r="AC16" s="3"/>
      <c r="AD16" s="3">
        <f>AB16*5</f>
        <v>12.5</v>
      </c>
      <c r="AE16" s="3" t="s">
        <v>8</v>
      </c>
      <c r="AF16" s="3">
        <f>AD16*9</f>
        <v>112.5</v>
      </c>
      <c r="AG16" s="57"/>
      <c r="AH16" s="58"/>
      <c r="AI16" s="57"/>
    </row>
    <row r="17" spans="2:35" ht="27.95" customHeight="1">
      <c r="B17" s="198"/>
      <c r="C17" s="194"/>
      <c r="D17" s="100"/>
      <c r="E17" s="100"/>
      <c r="F17" s="82"/>
      <c r="G17" s="104"/>
      <c r="H17" s="100"/>
      <c r="I17" s="82"/>
      <c r="J17" s="82"/>
      <c r="K17" s="100"/>
      <c r="L17" s="82"/>
      <c r="M17" s="82" t="s">
        <v>155</v>
      </c>
      <c r="N17" s="99" t="s">
        <v>156</v>
      </c>
      <c r="O17" s="82">
        <v>8</v>
      </c>
      <c r="P17" s="82"/>
      <c r="Q17" s="100"/>
      <c r="R17" s="82"/>
      <c r="S17" s="83"/>
      <c r="T17" s="101"/>
      <c r="U17" s="83"/>
      <c r="V17" s="196"/>
      <c r="W17" s="34">
        <v>27.7</v>
      </c>
      <c r="X17" s="47" t="s">
        <v>35</v>
      </c>
      <c r="Y17" s="119">
        <v>0</v>
      </c>
      <c r="Z17" s="8"/>
      <c r="AA17" s="2" t="s">
        <v>36</v>
      </c>
      <c r="AB17" s="3">
        <v>1</v>
      </c>
      <c r="AE17" s="2">
        <f>AB17*15</f>
        <v>15</v>
      </c>
      <c r="AG17" s="57"/>
      <c r="AH17" s="58"/>
      <c r="AI17" s="57"/>
    </row>
    <row r="18" spans="2:35" ht="27.95" customHeight="1">
      <c r="B18" s="48" t="s">
        <v>37</v>
      </c>
      <c r="C18" s="49"/>
      <c r="D18" s="100"/>
      <c r="E18" s="100"/>
      <c r="F18" s="82"/>
      <c r="G18" s="82"/>
      <c r="H18" s="100"/>
      <c r="I18" s="82"/>
      <c r="J18" s="82"/>
      <c r="K18" s="100"/>
      <c r="L18" s="100"/>
      <c r="M18" s="82" t="s">
        <v>216</v>
      </c>
      <c r="N18" s="100"/>
      <c r="O18" s="82">
        <v>10</v>
      </c>
      <c r="P18" s="105"/>
      <c r="Q18" s="100"/>
      <c r="R18" s="82"/>
      <c r="S18" s="83"/>
      <c r="T18" s="101"/>
      <c r="U18" s="83"/>
      <c r="V18" s="196"/>
      <c r="W18" s="38" t="s">
        <v>38</v>
      </c>
      <c r="X18" s="50"/>
      <c r="Y18" s="120"/>
      <c r="Z18" s="2"/>
      <c r="AC18" s="2">
        <f>SUM(AC13:AC17)</f>
        <v>29.000000000000004</v>
      </c>
      <c r="AD18" s="2">
        <f>SUM(AD13:AD17)</f>
        <v>23.5</v>
      </c>
      <c r="AE18" s="2">
        <f>SUM(AE13:AE17)</f>
        <v>113</v>
      </c>
      <c r="AF18" s="2">
        <f>AC18*4+AD18*9+AE18*4</f>
        <v>779.5</v>
      </c>
    </row>
    <row r="19" spans="2:35" ht="27.95" customHeight="1">
      <c r="B19" s="51"/>
      <c r="C19" s="52"/>
      <c r="D19" s="100"/>
      <c r="E19" s="100"/>
      <c r="F19" s="82"/>
      <c r="G19" s="82"/>
      <c r="H19" s="100"/>
      <c r="I19" s="82"/>
      <c r="J19" s="82"/>
      <c r="K19" s="100"/>
      <c r="L19" s="100"/>
      <c r="M19" s="100"/>
      <c r="N19" s="100"/>
      <c r="O19" s="82"/>
      <c r="P19" s="100"/>
      <c r="Q19" s="100"/>
      <c r="R19" s="82"/>
      <c r="S19" s="102"/>
      <c r="T19" s="100"/>
      <c r="U19" s="82"/>
      <c r="V19" s="197"/>
      <c r="W19" s="53">
        <v>743.3</v>
      </c>
      <c r="X19" s="59"/>
      <c r="Y19" s="121"/>
      <c r="Z19" s="8"/>
      <c r="AC19" s="55">
        <f>AC18*4/AF18</f>
        <v>0.14881334188582426</v>
      </c>
      <c r="AD19" s="55">
        <f>AD18*9/AF18</f>
        <v>0.27132777421423987</v>
      </c>
      <c r="AE19" s="55">
        <f>AE18*4/AF18</f>
        <v>0.5798588838999359</v>
      </c>
    </row>
    <row r="20" spans="2:35" s="30" customFormat="1" ht="42">
      <c r="B20" s="21">
        <v>7</v>
      </c>
      <c r="C20" s="194"/>
      <c r="D20" s="56" t="s">
        <v>0</v>
      </c>
      <c r="E20" s="22" t="s">
        <v>85</v>
      </c>
      <c r="F20" s="23" t="s">
        <v>15</v>
      </c>
      <c r="G20" s="56" t="s">
        <v>247</v>
      </c>
      <c r="H20" s="22" t="s">
        <v>66</v>
      </c>
      <c r="I20" s="23" t="s">
        <v>15</v>
      </c>
      <c r="J20" s="56" t="s">
        <v>252</v>
      </c>
      <c r="K20" s="22" t="s">
        <v>48</v>
      </c>
      <c r="L20" s="23" t="s">
        <v>15</v>
      </c>
      <c r="M20" s="22" t="s">
        <v>257</v>
      </c>
      <c r="N20" s="22" t="s">
        <v>75</v>
      </c>
      <c r="O20" s="23" t="s">
        <v>15</v>
      </c>
      <c r="P20" s="22" t="s">
        <v>239</v>
      </c>
      <c r="Q20" s="22" t="s">
        <v>68</v>
      </c>
      <c r="R20" s="23" t="s">
        <v>15</v>
      </c>
      <c r="S20" s="22" t="s">
        <v>262</v>
      </c>
      <c r="T20" s="27" t="s">
        <v>67</v>
      </c>
      <c r="U20" s="23" t="s">
        <v>15</v>
      </c>
      <c r="V20" s="195"/>
      <c r="W20" s="28" t="s">
        <v>16</v>
      </c>
      <c r="X20" s="29" t="s">
        <v>17</v>
      </c>
      <c r="Y20" s="118">
        <v>6</v>
      </c>
      <c r="Z20" s="2"/>
      <c r="AA20" s="2"/>
      <c r="AB20" s="3"/>
      <c r="AC20" s="2" t="s">
        <v>18</v>
      </c>
      <c r="AD20" s="2" t="s">
        <v>19</v>
      </c>
      <c r="AE20" s="2" t="s">
        <v>20</v>
      </c>
      <c r="AF20" s="2" t="s">
        <v>21</v>
      </c>
    </row>
    <row r="21" spans="2:35" s="61" customFormat="1" ht="27.75" customHeight="1">
      <c r="B21" s="31" t="s">
        <v>22</v>
      </c>
      <c r="C21" s="194"/>
      <c r="D21" s="83" t="s">
        <v>73</v>
      </c>
      <c r="E21" s="83"/>
      <c r="F21" s="83">
        <v>110</v>
      </c>
      <c r="G21" s="82" t="s">
        <v>90</v>
      </c>
      <c r="H21" s="82"/>
      <c r="I21" s="82">
        <v>40</v>
      </c>
      <c r="J21" s="82" t="s">
        <v>150</v>
      </c>
      <c r="K21" s="82"/>
      <c r="L21" s="82">
        <v>25</v>
      </c>
      <c r="M21" s="82" t="s">
        <v>161</v>
      </c>
      <c r="N21" s="82"/>
      <c r="O21" s="82">
        <v>40</v>
      </c>
      <c r="P21" s="82" t="s">
        <v>239</v>
      </c>
      <c r="Q21" s="82"/>
      <c r="R21" s="83">
        <v>120</v>
      </c>
      <c r="S21" s="83" t="s">
        <v>163</v>
      </c>
      <c r="T21" s="83"/>
      <c r="U21" s="83">
        <v>10</v>
      </c>
      <c r="V21" s="196"/>
      <c r="W21" s="34">
        <v>101</v>
      </c>
      <c r="X21" s="35" t="s">
        <v>23</v>
      </c>
      <c r="Y21" s="119">
        <v>1.8</v>
      </c>
      <c r="Z21" s="60"/>
      <c r="AA21" s="3" t="s">
        <v>24</v>
      </c>
      <c r="AB21" s="3">
        <v>6</v>
      </c>
      <c r="AC21" s="3">
        <f>AB21*2</f>
        <v>12</v>
      </c>
      <c r="AD21" s="3"/>
      <c r="AE21" s="3">
        <f>AB21*15</f>
        <v>90</v>
      </c>
      <c r="AF21" s="3">
        <f>AC21*4+AE21*4</f>
        <v>408</v>
      </c>
    </row>
    <row r="22" spans="2:35" s="61" customFormat="1" ht="27.95" customHeight="1">
      <c r="B22" s="31">
        <v>8</v>
      </c>
      <c r="C22" s="194"/>
      <c r="D22" s="82"/>
      <c r="E22" s="82"/>
      <c r="F22" s="82"/>
      <c r="G22" s="83"/>
      <c r="H22" s="83"/>
      <c r="I22" s="83"/>
      <c r="J22" s="82" t="s">
        <v>157</v>
      </c>
      <c r="K22" s="82"/>
      <c r="L22" s="82">
        <v>20</v>
      </c>
      <c r="M22" s="83" t="s">
        <v>134</v>
      </c>
      <c r="N22" s="82"/>
      <c r="O22" s="82">
        <v>10</v>
      </c>
      <c r="P22" s="82"/>
      <c r="Q22" s="82"/>
      <c r="R22" s="82"/>
      <c r="S22" s="83" t="s">
        <v>164</v>
      </c>
      <c r="T22" s="83"/>
      <c r="U22" s="83">
        <v>5</v>
      </c>
      <c r="V22" s="196"/>
      <c r="W22" s="38" t="s">
        <v>25</v>
      </c>
      <c r="X22" s="39" t="s">
        <v>26</v>
      </c>
      <c r="Y22" s="119">
        <v>2.2000000000000002</v>
      </c>
      <c r="Z22" s="62"/>
      <c r="AA22" s="40" t="s">
        <v>27</v>
      </c>
      <c r="AB22" s="3">
        <v>2</v>
      </c>
      <c r="AC22" s="41">
        <f>AB22*7</f>
        <v>14</v>
      </c>
      <c r="AD22" s="3">
        <f>AB22*5</f>
        <v>10</v>
      </c>
      <c r="AE22" s="3" t="s">
        <v>8</v>
      </c>
      <c r="AF22" s="42">
        <f>AC22*4+AD22*9</f>
        <v>146</v>
      </c>
    </row>
    <row r="23" spans="2:35" s="61" customFormat="1" ht="27.95" customHeight="1">
      <c r="B23" s="31" t="s">
        <v>39</v>
      </c>
      <c r="C23" s="194"/>
      <c r="D23" s="82"/>
      <c r="E23" s="82"/>
      <c r="F23" s="82"/>
      <c r="G23" s="83"/>
      <c r="H23" s="101"/>
      <c r="I23" s="83"/>
      <c r="J23" s="82" t="s">
        <v>158</v>
      </c>
      <c r="K23" s="84" t="s">
        <v>172</v>
      </c>
      <c r="L23" s="104">
        <v>10</v>
      </c>
      <c r="M23" s="82" t="s">
        <v>138</v>
      </c>
      <c r="N23" s="100"/>
      <c r="O23" s="82">
        <v>10</v>
      </c>
      <c r="P23" s="82"/>
      <c r="Q23" s="82"/>
      <c r="R23" s="82"/>
      <c r="S23" s="82"/>
      <c r="T23" s="82"/>
      <c r="U23" s="82"/>
      <c r="V23" s="196"/>
      <c r="W23" s="34">
        <v>20.5</v>
      </c>
      <c r="X23" s="39" t="s">
        <v>29</v>
      </c>
      <c r="Y23" s="119">
        <v>2.2999999999999998</v>
      </c>
      <c r="Z23" s="60"/>
      <c r="AA23" s="2" t="s">
        <v>30</v>
      </c>
      <c r="AB23" s="3">
        <v>1.5</v>
      </c>
      <c r="AC23" s="3">
        <f>AB23*1</f>
        <v>1.5</v>
      </c>
      <c r="AD23" s="3" t="s">
        <v>8</v>
      </c>
      <c r="AE23" s="3">
        <f>AB23*5</f>
        <v>7.5</v>
      </c>
      <c r="AF23" s="3">
        <f>AC23*4+AE23*4</f>
        <v>36</v>
      </c>
    </row>
    <row r="24" spans="2:35" s="61" customFormat="1" ht="27.95" customHeight="1">
      <c r="B24" s="198" t="s">
        <v>41</v>
      </c>
      <c r="C24" s="194"/>
      <c r="D24" s="82"/>
      <c r="E24" s="82"/>
      <c r="F24" s="82"/>
      <c r="G24" s="83"/>
      <c r="H24" s="101"/>
      <c r="I24" s="83"/>
      <c r="J24" s="82" t="s">
        <v>159</v>
      </c>
      <c r="K24" s="84"/>
      <c r="L24" s="82">
        <v>10</v>
      </c>
      <c r="M24" s="82" t="s">
        <v>162</v>
      </c>
      <c r="N24" s="100"/>
      <c r="O24" s="82">
        <v>20</v>
      </c>
      <c r="P24" s="82"/>
      <c r="Q24" s="82"/>
      <c r="R24" s="82"/>
      <c r="S24" s="82"/>
      <c r="T24" s="100"/>
      <c r="U24" s="82"/>
      <c r="V24" s="196"/>
      <c r="W24" s="38" t="s">
        <v>32</v>
      </c>
      <c r="X24" s="39" t="s">
        <v>33</v>
      </c>
      <c r="Y24" s="119">
        <v>0</v>
      </c>
      <c r="Z24" s="62"/>
      <c r="AA24" s="2" t="s">
        <v>34</v>
      </c>
      <c r="AB24" s="3">
        <v>2.5</v>
      </c>
      <c r="AC24" s="3"/>
      <c r="AD24" s="3">
        <f>AB24*5</f>
        <v>12.5</v>
      </c>
      <c r="AE24" s="3" t="s">
        <v>8</v>
      </c>
      <c r="AF24" s="3">
        <f>AD24*9</f>
        <v>112.5</v>
      </c>
    </row>
    <row r="25" spans="2:35" s="61" customFormat="1" ht="27.95" customHeight="1">
      <c r="B25" s="198"/>
      <c r="C25" s="194"/>
      <c r="D25" s="82"/>
      <c r="E25" s="82"/>
      <c r="F25" s="82"/>
      <c r="G25" s="104"/>
      <c r="H25" s="100"/>
      <c r="I25" s="82"/>
      <c r="J25" s="82" t="s">
        <v>160</v>
      </c>
      <c r="K25" s="100"/>
      <c r="L25" s="82">
        <v>20</v>
      </c>
      <c r="M25" s="82"/>
      <c r="N25" s="99"/>
      <c r="O25" s="82"/>
      <c r="P25" s="83"/>
      <c r="Q25" s="83"/>
      <c r="R25" s="82"/>
      <c r="S25" s="82"/>
      <c r="T25" s="100"/>
      <c r="U25" s="82"/>
      <c r="V25" s="196"/>
      <c r="W25" s="34">
        <v>26.8</v>
      </c>
      <c r="X25" s="47" t="s">
        <v>35</v>
      </c>
      <c r="Y25" s="119">
        <v>0</v>
      </c>
      <c r="Z25" s="60"/>
      <c r="AA25" s="2" t="s">
        <v>36</v>
      </c>
      <c r="AB25" s="3"/>
      <c r="AC25" s="2"/>
      <c r="AD25" s="2"/>
      <c r="AE25" s="2">
        <f>AB25*15</f>
        <v>0</v>
      </c>
      <c r="AF25" s="2"/>
    </row>
    <row r="26" spans="2:35" s="61" customFormat="1" ht="27.95" customHeight="1">
      <c r="B26" s="48" t="s">
        <v>37</v>
      </c>
      <c r="C26" s="63"/>
      <c r="D26" s="82"/>
      <c r="E26" s="100"/>
      <c r="F26" s="82"/>
      <c r="G26" s="82"/>
      <c r="H26" s="100"/>
      <c r="I26" s="82"/>
      <c r="J26" s="103"/>
      <c r="K26" s="100"/>
      <c r="L26" s="100"/>
      <c r="M26" s="82"/>
      <c r="N26" s="100"/>
      <c r="O26" s="82"/>
      <c r="P26" s="84"/>
      <c r="Q26" s="100"/>
      <c r="R26" s="82"/>
      <c r="S26" s="82"/>
      <c r="T26" s="100"/>
      <c r="U26" s="82"/>
      <c r="V26" s="196"/>
      <c r="W26" s="38" t="s">
        <v>38</v>
      </c>
      <c r="X26" s="50"/>
      <c r="Y26" s="120"/>
      <c r="Z26" s="62"/>
      <c r="AA26" s="2"/>
      <c r="AB26" s="3"/>
      <c r="AC26" s="2">
        <f>SUM(AC21:AC25)</f>
        <v>27.5</v>
      </c>
      <c r="AD26" s="2">
        <f>SUM(AD21:AD25)</f>
        <v>22.5</v>
      </c>
      <c r="AE26" s="2">
        <f>SUM(AE21:AE25)</f>
        <v>97.5</v>
      </c>
      <c r="AF26" s="2">
        <f>AC26*4+AD26*9+AE26*4</f>
        <v>702.5</v>
      </c>
    </row>
    <row r="27" spans="2:35" s="61" customFormat="1" ht="27.95" customHeight="1" thickBot="1">
      <c r="B27" s="64"/>
      <c r="C27" s="65"/>
      <c r="D27" s="100"/>
      <c r="E27" s="100"/>
      <c r="F27" s="82"/>
      <c r="G27" s="82"/>
      <c r="H27" s="100"/>
      <c r="I27" s="82"/>
      <c r="J27" s="99"/>
      <c r="K27" s="101"/>
      <c r="L27" s="83"/>
      <c r="M27" s="82"/>
      <c r="N27" s="100"/>
      <c r="O27" s="82"/>
      <c r="P27" s="82"/>
      <c r="Q27" s="100"/>
      <c r="R27" s="82"/>
      <c r="S27" s="82"/>
      <c r="T27" s="100"/>
      <c r="U27" s="82"/>
      <c r="V27" s="197"/>
      <c r="W27" s="53">
        <v>695.7</v>
      </c>
      <c r="X27" s="54"/>
      <c r="Y27" s="121"/>
      <c r="Z27" s="60"/>
      <c r="AA27" s="62"/>
      <c r="AB27" s="66"/>
      <c r="AC27" s="55">
        <f>AC26*4/AF26</f>
        <v>0.15658362989323843</v>
      </c>
      <c r="AD27" s="55">
        <f>AD26*9/AF26</f>
        <v>0.28825622775800713</v>
      </c>
      <c r="AE27" s="55">
        <f>AE26*4/AF26</f>
        <v>0.55516014234875444</v>
      </c>
      <c r="AF27" s="62"/>
    </row>
    <row r="28" spans="2:35" s="30" customFormat="1" ht="42">
      <c r="B28" s="21">
        <v>7</v>
      </c>
      <c r="C28" s="194"/>
      <c r="D28" s="22" t="s">
        <v>228</v>
      </c>
      <c r="E28" s="22" t="s">
        <v>43</v>
      </c>
      <c r="F28" s="23" t="s">
        <v>15</v>
      </c>
      <c r="G28" s="24" t="s">
        <v>248</v>
      </c>
      <c r="H28" s="22" t="s">
        <v>88</v>
      </c>
      <c r="I28" s="23" t="s">
        <v>15</v>
      </c>
      <c r="J28" s="25" t="s">
        <v>253</v>
      </c>
      <c r="K28" s="26" t="s">
        <v>67</v>
      </c>
      <c r="L28" s="23" t="s">
        <v>15</v>
      </c>
      <c r="M28" s="24" t="s">
        <v>258</v>
      </c>
      <c r="N28" s="22" t="s">
        <v>45</v>
      </c>
      <c r="O28" s="23" t="s">
        <v>15</v>
      </c>
      <c r="P28" s="22" t="s">
        <v>240</v>
      </c>
      <c r="Q28" s="22" t="s">
        <v>68</v>
      </c>
      <c r="R28" s="23" t="s">
        <v>15</v>
      </c>
      <c r="S28" s="22" t="s">
        <v>263</v>
      </c>
      <c r="T28" s="27" t="s">
        <v>67</v>
      </c>
      <c r="U28" s="23" t="s">
        <v>15</v>
      </c>
      <c r="V28" s="202"/>
      <c r="W28" s="28" t="s">
        <v>16</v>
      </c>
      <c r="X28" s="29" t="s">
        <v>17</v>
      </c>
      <c r="Y28" s="122">
        <v>5.8</v>
      </c>
      <c r="Z28" s="2"/>
      <c r="AA28" s="2"/>
      <c r="AB28" s="3"/>
      <c r="AC28" s="2" t="s">
        <v>18</v>
      </c>
      <c r="AD28" s="2" t="s">
        <v>19</v>
      </c>
      <c r="AE28" s="2" t="s">
        <v>20</v>
      </c>
      <c r="AF28" s="2" t="s">
        <v>21</v>
      </c>
    </row>
    <row r="29" spans="2:35" ht="27.95" customHeight="1">
      <c r="B29" s="31" t="s">
        <v>22</v>
      </c>
      <c r="C29" s="194"/>
      <c r="D29" s="82" t="s">
        <v>89</v>
      </c>
      <c r="E29" s="82"/>
      <c r="F29" s="82">
        <v>70</v>
      </c>
      <c r="G29" s="82" t="s">
        <v>97</v>
      </c>
      <c r="H29" s="82"/>
      <c r="I29" s="82">
        <v>35</v>
      </c>
      <c r="J29" s="83" t="s">
        <v>168</v>
      </c>
      <c r="K29" s="83"/>
      <c r="L29" s="83">
        <v>40</v>
      </c>
      <c r="M29" s="82" t="s">
        <v>166</v>
      </c>
      <c r="N29" s="82"/>
      <c r="O29" s="82">
        <v>40</v>
      </c>
      <c r="P29" s="82" t="s">
        <v>240</v>
      </c>
      <c r="Q29" s="82"/>
      <c r="R29" s="83">
        <v>120</v>
      </c>
      <c r="S29" s="82" t="s">
        <v>165</v>
      </c>
      <c r="T29" s="82"/>
      <c r="U29" s="82">
        <v>5</v>
      </c>
      <c r="V29" s="203"/>
      <c r="W29" s="34">
        <v>99.5</v>
      </c>
      <c r="X29" s="35" t="s">
        <v>23</v>
      </c>
      <c r="Y29" s="120">
        <v>1.8</v>
      </c>
      <c r="Z29" s="8"/>
      <c r="AA29" s="3" t="s">
        <v>24</v>
      </c>
      <c r="AB29" s="3">
        <v>6</v>
      </c>
      <c r="AC29" s="3">
        <f>AB29*2</f>
        <v>12</v>
      </c>
      <c r="AD29" s="3"/>
      <c r="AE29" s="3">
        <f>AB29*15</f>
        <v>90</v>
      </c>
      <c r="AF29" s="3">
        <f>AC29*4+AE29*4</f>
        <v>408</v>
      </c>
    </row>
    <row r="30" spans="2:35" ht="27.95" customHeight="1">
      <c r="B30" s="31">
        <v>9</v>
      </c>
      <c r="C30" s="194"/>
      <c r="D30" s="83" t="s">
        <v>132</v>
      </c>
      <c r="E30" s="83"/>
      <c r="F30" s="83">
        <v>40</v>
      </c>
      <c r="G30" s="83"/>
      <c r="H30" s="82"/>
      <c r="I30" s="82"/>
      <c r="J30" s="83" t="s">
        <v>125</v>
      </c>
      <c r="K30" s="83" t="s">
        <v>126</v>
      </c>
      <c r="L30" s="83">
        <v>40</v>
      </c>
      <c r="M30" s="82" t="s">
        <v>167</v>
      </c>
      <c r="N30" s="82"/>
      <c r="O30" s="82">
        <v>5</v>
      </c>
      <c r="P30" s="83"/>
      <c r="Q30" s="83"/>
      <c r="R30" s="83"/>
      <c r="S30" s="82" t="s">
        <v>125</v>
      </c>
      <c r="T30" s="82" t="s">
        <v>126</v>
      </c>
      <c r="U30" s="82">
        <v>20</v>
      </c>
      <c r="V30" s="203"/>
      <c r="W30" s="38" t="s">
        <v>25</v>
      </c>
      <c r="X30" s="39" t="s">
        <v>26</v>
      </c>
      <c r="Y30" s="120">
        <v>2.5</v>
      </c>
      <c r="Z30" s="2"/>
      <c r="AA30" s="40" t="s">
        <v>27</v>
      </c>
      <c r="AB30" s="3">
        <v>2.2999999999999998</v>
      </c>
      <c r="AC30" s="41">
        <f>AB30*7</f>
        <v>16.099999999999998</v>
      </c>
      <c r="AD30" s="3">
        <f>AB30*5</f>
        <v>11.5</v>
      </c>
      <c r="AE30" s="3" t="s">
        <v>8</v>
      </c>
      <c r="AF30" s="42">
        <f>AC30*4+AD30*9</f>
        <v>167.89999999999998</v>
      </c>
    </row>
    <row r="31" spans="2:35" ht="27.95" customHeight="1">
      <c r="B31" s="31" t="s">
        <v>28</v>
      </c>
      <c r="C31" s="194"/>
      <c r="D31" s="83"/>
      <c r="E31" s="83"/>
      <c r="F31" s="83"/>
      <c r="G31" s="83"/>
      <c r="H31" s="83"/>
      <c r="I31" s="83"/>
      <c r="J31" s="82" t="s">
        <v>148</v>
      </c>
      <c r="K31" s="84"/>
      <c r="L31" s="82">
        <v>20</v>
      </c>
      <c r="M31" s="82" t="s">
        <v>164</v>
      </c>
      <c r="N31" s="82"/>
      <c r="O31" s="82">
        <v>5</v>
      </c>
      <c r="P31" s="83"/>
      <c r="Q31" s="83"/>
      <c r="R31" s="83"/>
      <c r="S31" s="82" t="s">
        <v>155</v>
      </c>
      <c r="T31" s="82" t="s">
        <v>156</v>
      </c>
      <c r="U31" s="82">
        <v>5</v>
      </c>
      <c r="V31" s="203"/>
      <c r="W31" s="34">
        <v>21</v>
      </c>
      <c r="X31" s="39" t="s">
        <v>29</v>
      </c>
      <c r="Y31" s="120">
        <v>2.4</v>
      </c>
      <c r="Z31" s="8"/>
      <c r="AA31" s="2" t="s">
        <v>30</v>
      </c>
      <c r="AB31" s="3">
        <v>1.5</v>
      </c>
      <c r="AC31" s="3">
        <f>AB31*1</f>
        <v>1.5</v>
      </c>
      <c r="AD31" s="3" t="s">
        <v>8</v>
      </c>
      <c r="AE31" s="3">
        <f>AB31*5</f>
        <v>7.5</v>
      </c>
      <c r="AF31" s="3">
        <f>AC31*4+AE31*4</f>
        <v>36</v>
      </c>
    </row>
    <row r="32" spans="2:35" ht="27.75">
      <c r="B32" s="198" t="s">
        <v>42</v>
      </c>
      <c r="C32" s="194"/>
      <c r="D32" s="84"/>
      <c r="E32" s="100"/>
      <c r="F32" s="82"/>
      <c r="G32" s="106"/>
      <c r="H32" s="107"/>
      <c r="I32" s="108"/>
      <c r="J32" s="82"/>
      <c r="K32" s="100"/>
      <c r="L32" s="82"/>
      <c r="M32" s="82"/>
      <c r="N32" s="99"/>
      <c r="O32" s="82"/>
      <c r="P32" s="83"/>
      <c r="Q32" s="83"/>
      <c r="R32" s="83"/>
      <c r="S32" s="82"/>
      <c r="T32" s="100"/>
      <c r="U32" s="82"/>
      <c r="V32" s="203"/>
      <c r="W32" s="38" t="s">
        <v>32</v>
      </c>
      <c r="X32" s="39" t="s">
        <v>33</v>
      </c>
      <c r="Y32" s="120">
        <v>0</v>
      </c>
      <c r="Z32" s="2"/>
      <c r="AA32" s="2" t="s">
        <v>34</v>
      </c>
      <c r="AB32" s="3">
        <v>2.5</v>
      </c>
      <c r="AC32" s="3"/>
      <c r="AD32" s="3">
        <f>AB32*5</f>
        <v>12.5</v>
      </c>
      <c r="AE32" s="3" t="s">
        <v>8</v>
      </c>
      <c r="AF32" s="3">
        <f>AD32*9</f>
        <v>112.5</v>
      </c>
    </row>
    <row r="33" spans="2:32" ht="27.75">
      <c r="B33" s="198"/>
      <c r="C33" s="194"/>
      <c r="D33" s="84"/>
      <c r="E33" s="84"/>
      <c r="F33" s="82"/>
      <c r="G33" s="83"/>
      <c r="H33" s="101"/>
      <c r="I33" s="83"/>
      <c r="J33" s="83"/>
      <c r="K33" s="83"/>
      <c r="L33" s="83"/>
      <c r="M33" s="141"/>
      <c r="N33" s="99"/>
      <c r="O33" s="82"/>
      <c r="P33" s="83"/>
      <c r="Q33" s="101"/>
      <c r="R33" s="83"/>
      <c r="S33" s="82"/>
      <c r="T33" s="100"/>
      <c r="U33" s="82"/>
      <c r="V33" s="203"/>
      <c r="W33" s="34">
        <v>26.7</v>
      </c>
      <c r="X33" s="47" t="s">
        <v>35</v>
      </c>
      <c r="Y33" s="121">
        <v>0</v>
      </c>
      <c r="Z33" s="8"/>
      <c r="AA33" s="2" t="s">
        <v>36</v>
      </c>
      <c r="AB33" s="3">
        <v>1</v>
      </c>
      <c r="AE33" s="2">
        <f>AB33*15</f>
        <v>15</v>
      </c>
    </row>
    <row r="34" spans="2:32" ht="27.75">
      <c r="B34" s="48" t="s">
        <v>37</v>
      </c>
      <c r="C34" s="49"/>
      <c r="D34" s="101"/>
      <c r="E34" s="101"/>
      <c r="F34" s="83"/>
      <c r="G34" s="83"/>
      <c r="H34" s="99"/>
      <c r="I34" s="83"/>
      <c r="J34" s="82"/>
      <c r="K34" s="100"/>
      <c r="L34" s="82"/>
      <c r="M34" s="82"/>
      <c r="N34" s="100"/>
      <c r="O34" s="82"/>
      <c r="P34" s="83"/>
      <c r="Q34" s="101"/>
      <c r="R34" s="83"/>
      <c r="S34" s="102"/>
      <c r="T34" s="100"/>
      <c r="U34" s="82"/>
      <c r="V34" s="203"/>
      <c r="W34" s="38" t="s">
        <v>69</v>
      </c>
      <c r="X34" s="50"/>
      <c r="Y34" s="120"/>
      <c r="Z34" s="2"/>
      <c r="AC34" s="2">
        <f>SUM(AC29:AC33)</f>
        <v>29.599999999999998</v>
      </c>
      <c r="AD34" s="2">
        <f>SUM(AD29:AD33)</f>
        <v>24</v>
      </c>
      <c r="AE34" s="2">
        <f>SUM(AE29:AE33)</f>
        <v>112.5</v>
      </c>
      <c r="AF34" s="2">
        <f>AC34*4+AD34*9+AE34*4</f>
        <v>784.4</v>
      </c>
    </row>
    <row r="35" spans="2:32" ht="27.75">
      <c r="B35" s="51"/>
      <c r="C35" s="52"/>
      <c r="D35" s="101"/>
      <c r="E35" s="101"/>
      <c r="F35" s="83"/>
      <c r="G35" s="84"/>
      <c r="H35" s="84"/>
      <c r="I35" s="82"/>
      <c r="J35" s="82"/>
      <c r="K35" s="100"/>
      <c r="L35" s="100"/>
      <c r="M35" s="82"/>
      <c r="N35" s="100"/>
      <c r="O35" s="82"/>
      <c r="P35" s="83"/>
      <c r="Q35" s="101"/>
      <c r="R35" s="83"/>
      <c r="S35" s="82"/>
      <c r="T35" s="100"/>
      <c r="U35" s="82"/>
      <c r="V35" s="204"/>
      <c r="W35" s="53">
        <v>693.8</v>
      </c>
      <c r="X35" s="59"/>
      <c r="Y35" s="120"/>
      <c r="Z35" s="8"/>
      <c r="AC35" s="55">
        <f>AC34*4/AF34</f>
        <v>0.15094339622641509</v>
      </c>
      <c r="AD35" s="55">
        <f>AD34*9/AF34</f>
        <v>0.27536970933197347</v>
      </c>
      <c r="AE35" s="55">
        <f>AE34*4/AF34</f>
        <v>0.57368689444161147</v>
      </c>
    </row>
    <row r="36" spans="2:32" s="30" customFormat="1" ht="42">
      <c r="B36" s="80">
        <v>7</v>
      </c>
      <c r="C36" s="194"/>
      <c r="D36" s="22" t="s">
        <v>244</v>
      </c>
      <c r="E36" s="22" t="s">
        <v>86</v>
      </c>
      <c r="F36" s="23" t="s">
        <v>70</v>
      </c>
      <c r="G36" s="24" t="s">
        <v>249</v>
      </c>
      <c r="H36" s="22" t="s">
        <v>44</v>
      </c>
      <c r="I36" s="23" t="s">
        <v>70</v>
      </c>
      <c r="J36" s="25" t="s">
        <v>254</v>
      </c>
      <c r="K36" s="26" t="s">
        <v>106</v>
      </c>
      <c r="L36" s="23" t="s">
        <v>70</v>
      </c>
      <c r="M36" s="24" t="s">
        <v>259</v>
      </c>
      <c r="N36" s="22" t="s">
        <v>93</v>
      </c>
      <c r="O36" s="23" t="s">
        <v>70</v>
      </c>
      <c r="P36" s="22" t="s">
        <v>239</v>
      </c>
      <c r="Q36" s="22" t="s">
        <v>71</v>
      </c>
      <c r="R36" s="23" t="s">
        <v>70</v>
      </c>
      <c r="S36" s="22" t="s">
        <v>264</v>
      </c>
      <c r="T36" s="27" t="s">
        <v>72</v>
      </c>
      <c r="U36" s="23" t="s">
        <v>70</v>
      </c>
      <c r="V36" s="195"/>
      <c r="W36" s="28" t="s">
        <v>16</v>
      </c>
      <c r="X36" s="29" t="s">
        <v>17</v>
      </c>
      <c r="Y36" s="87">
        <v>5.5</v>
      </c>
      <c r="Z36" s="2"/>
      <c r="AA36" s="2"/>
      <c r="AB36" s="3"/>
      <c r="AC36" s="2" t="s">
        <v>18</v>
      </c>
      <c r="AD36" s="2" t="s">
        <v>19</v>
      </c>
      <c r="AE36" s="2" t="s">
        <v>20</v>
      </c>
      <c r="AF36" s="2" t="s">
        <v>21</v>
      </c>
    </row>
    <row r="37" spans="2:32" ht="27.75">
      <c r="B37" s="81" t="s">
        <v>22</v>
      </c>
      <c r="C37" s="194"/>
      <c r="D37" s="115" t="s">
        <v>104</v>
      </c>
      <c r="E37" s="82"/>
      <c r="F37" s="83">
        <v>225</v>
      </c>
      <c r="G37" s="83" t="s">
        <v>92</v>
      </c>
      <c r="H37" s="82"/>
      <c r="I37" s="83">
        <v>40</v>
      </c>
      <c r="J37" s="83" t="s">
        <v>170</v>
      </c>
      <c r="K37" s="83" t="s">
        <v>122</v>
      </c>
      <c r="L37" s="83">
        <v>40</v>
      </c>
      <c r="M37" s="83" t="s">
        <v>217</v>
      </c>
      <c r="N37" s="83"/>
      <c r="O37" s="83">
        <v>30</v>
      </c>
      <c r="P37" s="109" t="s">
        <v>239</v>
      </c>
      <c r="Q37" s="109"/>
      <c r="R37" s="109">
        <v>120</v>
      </c>
      <c r="S37" s="82" t="s">
        <v>171</v>
      </c>
      <c r="T37" s="82"/>
      <c r="U37" s="82">
        <v>30</v>
      </c>
      <c r="V37" s="196"/>
      <c r="W37" s="34">
        <v>95.5</v>
      </c>
      <c r="X37" s="35" t="s">
        <v>23</v>
      </c>
      <c r="Y37" s="90">
        <v>1.8</v>
      </c>
      <c r="Z37" s="8"/>
      <c r="AA37" s="3" t="s">
        <v>24</v>
      </c>
      <c r="AB37" s="3">
        <v>6</v>
      </c>
      <c r="AC37" s="3">
        <f>AB37*2</f>
        <v>12</v>
      </c>
      <c r="AD37" s="3"/>
      <c r="AE37" s="3">
        <f>AB37*15</f>
        <v>90</v>
      </c>
      <c r="AF37" s="3">
        <f>AC37*4+AE37*4</f>
        <v>408</v>
      </c>
    </row>
    <row r="38" spans="2:32" ht="27.75">
      <c r="B38" s="81">
        <v>10</v>
      </c>
      <c r="C38" s="194"/>
      <c r="D38" s="115" t="s">
        <v>84</v>
      </c>
      <c r="E38" s="82"/>
      <c r="F38" s="83">
        <v>10</v>
      </c>
      <c r="G38" s="83"/>
      <c r="H38" s="82"/>
      <c r="I38" s="82"/>
      <c r="J38" s="83"/>
      <c r="K38" s="83"/>
      <c r="L38" s="83"/>
      <c r="M38" s="82" t="s">
        <v>218</v>
      </c>
      <c r="N38" s="82"/>
      <c r="O38" s="82">
        <v>10</v>
      </c>
      <c r="P38" s="83"/>
      <c r="Q38" s="99"/>
      <c r="R38" s="83"/>
      <c r="S38" s="82" t="s">
        <v>141</v>
      </c>
      <c r="T38" s="82"/>
      <c r="U38" s="82">
        <v>10</v>
      </c>
      <c r="V38" s="196"/>
      <c r="W38" s="38" t="s">
        <v>25</v>
      </c>
      <c r="X38" s="39" t="s">
        <v>26</v>
      </c>
      <c r="Y38" s="90">
        <v>2.6</v>
      </c>
      <c r="Z38" s="2"/>
      <c r="AA38" s="40" t="s">
        <v>27</v>
      </c>
      <c r="AB38" s="3">
        <v>2.2999999999999998</v>
      </c>
      <c r="AC38" s="41">
        <f>AB38*7</f>
        <v>16.099999999999998</v>
      </c>
      <c r="AD38" s="3">
        <f>AB38*5</f>
        <v>11.5</v>
      </c>
      <c r="AE38" s="3" t="s">
        <v>8</v>
      </c>
      <c r="AF38" s="42">
        <f>AC38*4+AD38*9</f>
        <v>167.89999999999998</v>
      </c>
    </row>
    <row r="39" spans="2:32" ht="27.75">
      <c r="B39" s="81" t="s">
        <v>28</v>
      </c>
      <c r="C39" s="194"/>
      <c r="D39" s="115" t="s">
        <v>105</v>
      </c>
      <c r="E39" s="100"/>
      <c r="F39" s="83">
        <v>20</v>
      </c>
      <c r="G39" s="103"/>
      <c r="H39" s="82"/>
      <c r="I39" s="82"/>
      <c r="J39" s="82"/>
      <c r="K39" s="82"/>
      <c r="L39" s="82"/>
      <c r="M39" s="83"/>
      <c r="N39" s="83"/>
      <c r="O39" s="82"/>
      <c r="P39" s="83"/>
      <c r="Q39" s="101"/>
      <c r="R39" s="83"/>
      <c r="S39" s="83"/>
      <c r="T39" s="83"/>
      <c r="U39" s="83"/>
      <c r="V39" s="196"/>
      <c r="W39" s="34">
        <v>22</v>
      </c>
      <c r="X39" s="39" t="s">
        <v>29</v>
      </c>
      <c r="Y39" s="90">
        <v>2.6</v>
      </c>
      <c r="Z39" s="8"/>
      <c r="AA39" s="2" t="s">
        <v>30</v>
      </c>
      <c r="AB39" s="3">
        <v>1.6</v>
      </c>
      <c r="AC39" s="3">
        <f>AB39*1</f>
        <v>1.6</v>
      </c>
      <c r="AD39" s="3" t="s">
        <v>8</v>
      </c>
      <c r="AE39" s="3">
        <f>AB39*5</f>
        <v>8</v>
      </c>
      <c r="AF39" s="3">
        <f>AC39*4+AE39*4</f>
        <v>38.4</v>
      </c>
    </row>
    <row r="40" spans="2:32" ht="27.75">
      <c r="B40" s="207" t="s">
        <v>74</v>
      </c>
      <c r="C40" s="194"/>
      <c r="D40" s="115" t="s">
        <v>96</v>
      </c>
      <c r="E40" s="84"/>
      <c r="F40" s="83">
        <v>10</v>
      </c>
      <c r="G40" s="103"/>
      <c r="H40" s="82"/>
      <c r="I40" s="82"/>
      <c r="J40" s="82"/>
      <c r="K40" s="84"/>
      <c r="L40" s="82"/>
      <c r="M40" s="83"/>
      <c r="N40" s="99"/>
      <c r="O40" s="83"/>
      <c r="P40" s="83"/>
      <c r="Q40" s="83"/>
      <c r="R40" s="83"/>
      <c r="S40" s="110"/>
      <c r="T40" s="111"/>
      <c r="U40" s="112"/>
      <c r="V40" s="196"/>
      <c r="W40" s="38" t="s">
        <v>32</v>
      </c>
      <c r="X40" s="39" t="s">
        <v>33</v>
      </c>
      <c r="Y40" s="90">
        <v>0</v>
      </c>
      <c r="Z40" s="2"/>
      <c r="AA40" s="2" t="s">
        <v>34</v>
      </c>
      <c r="AB40" s="3">
        <v>2.5</v>
      </c>
      <c r="AC40" s="3"/>
      <c r="AD40" s="3">
        <f>AB40*5</f>
        <v>12.5</v>
      </c>
      <c r="AE40" s="3" t="s">
        <v>8</v>
      </c>
      <c r="AF40" s="3">
        <f>AD40*9</f>
        <v>112.5</v>
      </c>
    </row>
    <row r="41" spans="2:32" ht="27.75">
      <c r="B41" s="207"/>
      <c r="C41" s="194"/>
      <c r="D41" s="115" t="s">
        <v>169</v>
      </c>
      <c r="E41" s="100"/>
      <c r="F41" s="83">
        <v>10</v>
      </c>
      <c r="G41" s="82"/>
      <c r="H41" s="100"/>
      <c r="I41" s="82"/>
      <c r="J41" s="82"/>
      <c r="K41" s="100"/>
      <c r="L41" s="83"/>
      <c r="M41" s="83"/>
      <c r="N41" s="101"/>
      <c r="O41" s="83"/>
      <c r="P41" s="82"/>
      <c r="Q41" s="100"/>
      <c r="R41" s="82"/>
      <c r="S41" s="83"/>
      <c r="T41" s="99"/>
      <c r="U41" s="83"/>
      <c r="V41" s="196"/>
      <c r="W41" s="34">
        <v>26.200000000000003</v>
      </c>
      <c r="X41" s="47" t="s">
        <v>35</v>
      </c>
      <c r="Y41" s="90">
        <v>0</v>
      </c>
      <c r="Z41" s="8"/>
      <c r="AA41" s="2" t="s">
        <v>36</v>
      </c>
      <c r="AE41" s="2">
        <f>AB41*15</f>
        <v>0</v>
      </c>
    </row>
    <row r="42" spans="2:32" ht="27.75">
      <c r="B42" s="48" t="s">
        <v>37</v>
      </c>
      <c r="C42" s="49"/>
      <c r="D42" s="100"/>
      <c r="E42" s="100"/>
      <c r="F42" s="82"/>
      <c r="G42" s="82"/>
      <c r="H42" s="100"/>
      <c r="I42" s="82"/>
      <c r="J42" s="82"/>
      <c r="K42" s="99"/>
      <c r="L42" s="83"/>
      <c r="M42" s="83"/>
      <c r="N42" s="101"/>
      <c r="O42" s="83"/>
      <c r="P42" s="82"/>
      <c r="Q42" s="100"/>
      <c r="R42" s="82"/>
      <c r="S42" s="82"/>
      <c r="T42" s="100"/>
      <c r="U42" s="82"/>
      <c r="V42" s="196"/>
      <c r="W42" s="38" t="s">
        <v>38</v>
      </c>
      <c r="X42" s="50"/>
      <c r="Y42" s="95"/>
      <c r="Z42" s="2"/>
      <c r="AC42" s="2">
        <f>SUM(AC37:AC41)</f>
        <v>29.7</v>
      </c>
      <c r="AD42" s="2">
        <f>SUM(AD37:AD41)</f>
        <v>24</v>
      </c>
      <c r="AE42" s="2">
        <f>SUM(AE37:AE41)</f>
        <v>98</v>
      </c>
      <c r="AF42" s="2">
        <f>AC42*4+AD42*9+AE42*4</f>
        <v>726.8</v>
      </c>
    </row>
    <row r="43" spans="2:32" ht="28.5" thickBot="1">
      <c r="B43" s="124"/>
      <c r="C43" s="125"/>
      <c r="D43" s="126"/>
      <c r="E43" s="126"/>
      <c r="F43" s="127"/>
      <c r="G43" s="127"/>
      <c r="H43" s="126"/>
      <c r="I43" s="127"/>
      <c r="J43" s="127"/>
      <c r="K43" s="128"/>
      <c r="L43" s="129"/>
      <c r="M43" s="126"/>
      <c r="N43" s="126"/>
      <c r="O43" s="127"/>
      <c r="P43" s="127"/>
      <c r="Q43" s="126"/>
      <c r="R43" s="127"/>
      <c r="S43" s="127"/>
      <c r="T43" s="126"/>
      <c r="U43" s="127"/>
      <c r="V43" s="206"/>
      <c r="W43" s="130">
        <v>684.8</v>
      </c>
      <c r="X43" s="131"/>
      <c r="Y43" s="132"/>
      <c r="Z43" s="8"/>
      <c r="AC43" s="55">
        <f>AC42*4/AF42</f>
        <v>0.16345624656026417</v>
      </c>
      <c r="AD43" s="55">
        <f>AD42*9/AF42</f>
        <v>0.29719317556411667</v>
      </c>
      <c r="AE43" s="55">
        <f>AE42*4/AF42</f>
        <v>0.53935057787561924</v>
      </c>
    </row>
    <row r="44" spans="2:32" ht="51.95" customHeight="1">
      <c r="C44" s="2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73"/>
    </row>
    <row r="45" spans="2:32">
      <c r="B45" s="3"/>
      <c r="D45" s="200"/>
      <c r="E45" s="200"/>
      <c r="F45" s="201"/>
      <c r="G45" s="201"/>
      <c r="H45" s="74"/>
      <c r="I45" s="2"/>
      <c r="J45" s="2"/>
      <c r="K45" s="74"/>
      <c r="L45" s="74"/>
      <c r="M45" s="74"/>
      <c r="N45" s="74"/>
      <c r="O45" s="2"/>
      <c r="Q45" s="74"/>
      <c r="R45" s="2"/>
      <c r="T45" s="74"/>
      <c r="U45" s="2"/>
      <c r="V45" s="2"/>
      <c r="Y45" s="77"/>
    </row>
    <row r="46" spans="2:32">
      <c r="Y46" s="77"/>
    </row>
    <row r="47" spans="2:32">
      <c r="Y47" s="77"/>
    </row>
    <row r="48" spans="2:32">
      <c r="Y48" s="77"/>
    </row>
    <row r="49" spans="25:25">
      <c r="Y49" s="77"/>
    </row>
    <row r="50" spans="25:25">
      <c r="Y50" s="77"/>
    </row>
    <row r="51" spans="25:25">
      <c r="Y51" s="77"/>
    </row>
  </sheetData>
  <mergeCells count="19">
    <mergeCell ref="D44:Y44"/>
    <mergeCell ref="D45:G45"/>
    <mergeCell ref="C28:C33"/>
    <mergeCell ref="V28:V35"/>
    <mergeCell ref="B32:B33"/>
    <mergeCell ref="C36:C41"/>
    <mergeCell ref="V36:V43"/>
    <mergeCell ref="B40:B41"/>
    <mergeCell ref="C12:C17"/>
    <mergeCell ref="V12:V19"/>
    <mergeCell ref="B16:B17"/>
    <mergeCell ref="C20:C25"/>
    <mergeCell ref="V20:V27"/>
    <mergeCell ref="B24:B25"/>
    <mergeCell ref="B1:Y1"/>
    <mergeCell ref="S2:Y2"/>
    <mergeCell ref="C4:C9"/>
    <mergeCell ref="V4:V11"/>
    <mergeCell ref="B8:B9"/>
  </mergeCells>
  <phoneticPr fontId="1" type="noConversion"/>
  <pageMargins left="0.39370078740157483" right="0.39370078740157483" top="0" bottom="0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K13" sqref="K13"/>
    </sheetView>
  </sheetViews>
  <sheetFormatPr defaultColWidth="9" defaultRowHeight="20.25"/>
  <cols>
    <col min="1" max="1" width="0.125" style="36" customWidth="1"/>
    <col min="2" max="2" width="4.875" style="72" customWidth="1"/>
    <col min="3" max="3" width="0" style="36" hidden="1" customWidth="1"/>
    <col min="4" max="4" width="18.625" style="36" customWidth="1"/>
    <col min="5" max="5" width="5.625" style="78" customWidth="1"/>
    <col min="6" max="6" width="9.625" style="36" customWidth="1"/>
    <col min="7" max="7" width="18.625" style="36" customWidth="1"/>
    <col min="8" max="8" width="5.625" style="78" customWidth="1"/>
    <col min="9" max="9" width="9.625" style="36" customWidth="1"/>
    <col min="10" max="10" width="18.625" style="36" customWidth="1"/>
    <col min="11" max="11" width="5.625" style="78" customWidth="1"/>
    <col min="12" max="12" width="11.875" style="78" customWidth="1"/>
    <col min="13" max="13" width="18.625" style="78" customWidth="1"/>
    <col min="14" max="14" width="5.625" style="78" customWidth="1"/>
    <col min="15" max="15" width="9.625" style="36" customWidth="1"/>
    <col min="16" max="16" width="18.625" style="36" customWidth="1"/>
    <col min="17" max="17" width="5.625" style="78" customWidth="1"/>
    <col min="18" max="18" width="9.625" style="36" customWidth="1"/>
    <col min="19" max="19" width="18.625" style="36" customWidth="1"/>
    <col min="20" max="20" width="5.625" style="78" customWidth="1"/>
    <col min="21" max="21" width="9.625" style="36" customWidth="1"/>
    <col min="22" max="22" width="5.25" style="36" customWidth="1"/>
    <col min="23" max="23" width="11.75" style="75" customWidth="1"/>
    <col min="24" max="24" width="11.25" style="76" customWidth="1"/>
    <col min="25" max="25" width="6.625" style="79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188" t="s">
        <v>226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"/>
      <c r="AB1" s="3"/>
    </row>
    <row r="2" spans="2:35" s="2" customFormat="1" ht="16.5" customHeight="1">
      <c r="B2" s="189"/>
      <c r="C2" s="190"/>
      <c r="D2" s="190"/>
      <c r="E2" s="190"/>
      <c r="F2" s="190"/>
      <c r="G2" s="19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191"/>
      <c r="T2" s="192"/>
      <c r="U2" s="192"/>
      <c r="V2" s="192"/>
      <c r="W2" s="192"/>
      <c r="X2" s="192"/>
      <c r="Y2" s="192"/>
      <c r="Z2" s="1"/>
      <c r="AB2" s="3"/>
    </row>
    <row r="3" spans="2:35" s="2" customFormat="1" ht="31.5" customHeight="1" thickBot="1">
      <c r="B3" s="5" t="s">
        <v>61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93"/>
      <c r="T3" s="193"/>
      <c r="U3" s="193"/>
      <c r="V3" s="193"/>
      <c r="W3" s="193"/>
      <c r="X3" s="193"/>
      <c r="Y3" s="193"/>
      <c r="Z3" s="8"/>
      <c r="AB3" s="3"/>
    </row>
    <row r="4" spans="2:35" s="20" customFormat="1" ht="99">
      <c r="B4" s="9" t="s">
        <v>3</v>
      </c>
      <c r="C4" s="10" t="s">
        <v>4</v>
      </c>
      <c r="D4" s="11" t="s">
        <v>5</v>
      </c>
      <c r="E4" s="12" t="s">
        <v>62</v>
      </c>
      <c r="F4" s="11"/>
      <c r="G4" s="11" t="s">
        <v>7</v>
      </c>
      <c r="H4" s="12" t="s">
        <v>62</v>
      </c>
      <c r="I4" s="11"/>
      <c r="J4" s="11" t="s">
        <v>55</v>
      </c>
      <c r="K4" s="12" t="s">
        <v>62</v>
      </c>
      <c r="L4" s="11"/>
      <c r="M4" s="11" t="s">
        <v>9</v>
      </c>
      <c r="N4" s="12" t="s">
        <v>62</v>
      </c>
      <c r="O4" s="13"/>
      <c r="P4" s="11" t="s">
        <v>9</v>
      </c>
      <c r="Q4" s="12" t="s">
        <v>62</v>
      </c>
      <c r="R4" s="11"/>
      <c r="S4" s="14" t="s">
        <v>10</v>
      </c>
      <c r="T4" s="12" t="s">
        <v>62</v>
      </c>
      <c r="U4" s="11"/>
      <c r="V4" s="15" t="s">
        <v>63</v>
      </c>
      <c r="W4" s="16" t="s">
        <v>12</v>
      </c>
      <c r="X4" s="17" t="s">
        <v>64</v>
      </c>
      <c r="Y4" s="18" t="s">
        <v>65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7</v>
      </c>
      <c r="C5" s="194"/>
      <c r="D5" s="22" t="s">
        <v>0</v>
      </c>
      <c r="E5" s="22" t="s">
        <v>93</v>
      </c>
      <c r="F5" s="23" t="s">
        <v>15</v>
      </c>
      <c r="G5" s="56" t="s">
        <v>265</v>
      </c>
      <c r="H5" s="22" t="s">
        <v>173</v>
      </c>
      <c r="I5" s="23" t="s">
        <v>15</v>
      </c>
      <c r="J5" s="56" t="s">
        <v>267</v>
      </c>
      <c r="K5" s="22" t="s">
        <v>94</v>
      </c>
      <c r="L5" s="23" t="s">
        <v>15</v>
      </c>
      <c r="M5" s="56" t="s">
        <v>269</v>
      </c>
      <c r="N5" s="22" t="s">
        <v>222</v>
      </c>
      <c r="O5" s="23" t="s">
        <v>15</v>
      </c>
      <c r="P5" s="22" t="s">
        <v>239</v>
      </c>
      <c r="Q5" s="22" t="s">
        <v>95</v>
      </c>
      <c r="R5" s="23" t="s">
        <v>15</v>
      </c>
      <c r="S5" s="22" t="s">
        <v>271</v>
      </c>
      <c r="T5" s="27" t="s">
        <v>94</v>
      </c>
      <c r="U5" s="23" t="s">
        <v>15</v>
      </c>
      <c r="V5" s="195"/>
      <c r="W5" s="28" t="s">
        <v>16</v>
      </c>
      <c r="X5" s="29" t="s">
        <v>17</v>
      </c>
      <c r="Y5" s="87">
        <v>5.7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5" ht="27.95" customHeight="1">
      <c r="B6" s="31" t="s">
        <v>22</v>
      </c>
      <c r="C6" s="194"/>
      <c r="D6" s="83" t="s">
        <v>73</v>
      </c>
      <c r="E6" s="83"/>
      <c r="F6" s="83">
        <v>110</v>
      </c>
      <c r="G6" s="83" t="s">
        <v>174</v>
      </c>
      <c r="H6" s="83"/>
      <c r="I6" s="83">
        <v>35</v>
      </c>
      <c r="J6" s="83" t="s">
        <v>175</v>
      </c>
      <c r="K6" s="83"/>
      <c r="L6" s="83">
        <v>30</v>
      </c>
      <c r="M6" s="83" t="s">
        <v>220</v>
      </c>
      <c r="N6" s="83" t="s">
        <v>221</v>
      </c>
      <c r="O6" s="83">
        <v>40</v>
      </c>
      <c r="P6" s="82" t="s">
        <v>239</v>
      </c>
      <c r="Q6" s="82"/>
      <c r="R6" s="83">
        <v>120</v>
      </c>
      <c r="S6" s="83" t="s">
        <v>148</v>
      </c>
      <c r="T6" s="83"/>
      <c r="U6" s="83">
        <v>10</v>
      </c>
      <c r="V6" s="196"/>
      <c r="W6" s="34">
        <v>96</v>
      </c>
      <c r="X6" s="35" t="s">
        <v>23</v>
      </c>
      <c r="Y6" s="90">
        <v>1.8</v>
      </c>
      <c r="Z6" s="8"/>
      <c r="AA6" s="3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13</v>
      </c>
      <c r="C7" s="194"/>
      <c r="D7" s="82"/>
      <c r="E7" s="82"/>
      <c r="F7" s="82"/>
      <c r="G7" s="83"/>
      <c r="H7" s="83"/>
      <c r="I7" s="83"/>
      <c r="J7" s="83" t="s">
        <v>146</v>
      </c>
      <c r="K7" s="83"/>
      <c r="L7" s="83">
        <v>40</v>
      </c>
      <c r="M7" s="83"/>
      <c r="N7" s="83"/>
      <c r="O7" s="83"/>
      <c r="P7" s="82"/>
      <c r="Q7" s="82"/>
      <c r="R7" s="82"/>
      <c r="S7" s="83" t="s">
        <v>140</v>
      </c>
      <c r="T7" s="99"/>
      <c r="U7" s="83">
        <v>5</v>
      </c>
      <c r="V7" s="196"/>
      <c r="W7" s="38" t="s">
        <v>25</v>
      </c>
      <c r="X7" s="39" t="s">
        <v>26</v>
      </c>
      <c r="Y7" s="90">
        <v>2.1</v>
      </c>
      <c r="Z7" s="2"/>
      <c r="AA7" s="40" t="s">
        <v>27</v>
      </c>
      <c r="AB7" s="3">
        <v>2</v>
      </c>
      <c r="AC7" s="41">
        <f>AB7*7</f>
        <v>14</v>
      </c>
      <c r="AD7" s="3">
        <f>AB7*5</f>
        <v>10</v>
      </c>
      <c r="AE7" s="3" t="s">
        <v>8</v>
      </c>
      <c r="AF7" s="42">
        <f>AC7*4+AD7*9</f>
        <v>146</v>
      </c>
    </row>
    <row r="8" spans="2:35" ht="27.95" customHeight="1">
      <c r="B8" s="31" t="s">
        <v>28</v>
      </c>
      <c r="C8" s="194"/>
      <c r="D8" s="82"/>
      <c r="E8" s="82"/>
      <c r="F8" s="82"/>
      <c r="G8" s="83"/>
      <c r="H8" s="83"/>
      <c r="I8" s="83"/>
      <c r="J8" s="83" t="s">
        <v>160</v>
      </c>
      <c r="K8" s="83"/>
      <c r="L8" s="83">
        <v>20</v>
      </c>
      <c r="M8" s="83"/>
      <c r="N8" s="83"/>
      <c r="O8" s="83"/>
      <c r="P8" s="82"/>
      <c r="Q8" s="100"/>
      <c r="R8" s="82"/>
      <c r="S8" s="83" t="s">
        <v>138</v>
      </c>
      <c r="T8" s="83"/>
      <c r="U8" s="83">
        <v>5</v>
      </c>
      <c r="V8" s="196"/>
      <c r="W8" s="34">
        <v>21.5</v>
      </c>
      <c r="X8" s="39" t="s">
        <v>29</v>
      </c>
      <c r="Y8" s="90">
        <v>2.5</v>
      </c>
      <c r="Z8" s="8"/>
      <c r="AA8" s="2" t="s">
        <v>30</v>
      </c>
      <c r="AB8" s="3">
        <v>1.5</v>
      </c>
      <c r="AC8" s="3">
        <f>AB8*1</f>
        <v>1.5</v>
      </c>
      <c r="AD8" s="3" t="s">
        <v>8</v>
      </c>
      <c r="AE8" s="3">
        <f>AB8*5</f>
        <v>7.5</v>
      </c>
      <c r="AF8" s="3">
        <f>AC8*4+AE8*4</f>
        <v>36</v>
      </c>
    </row>
    <row r="9" spans="2:35" ht="27.95" customHeight="1">
      <c r="B9" s="198" t="s">
        <v>31</v>
      </c>
      <c r="C9" s="194"/>
      <c r="D9" s="82"/>
      <c r="E9" s="82"/>
      <c r="F9" s="82"/>
      <c r="G9" s="83"/>
      <c r="H9" s="83"/>
      <c r="I9" s="83"/>
      <c r="J9" s="83" t="s">
        <v>176</v>
      </c>
      <c r="K9" s="83"/>
      <c r="L9" s="83">
        <v>5</v>
      </c>
      <c r="M9" s="83"/>
      <c r="N9" s="83"/>
      <c r="O9" s="83"/>
      <c r="P9" s="82"/>
      <c r="Q9" s="100"/>
      <c r="R9" s="82"/>
      <c r="S9" s="110" t="s">
        <v>134</v>
      </c>
      <c r="T9" s="111"/>
      <c r="U9" s="112">
        <v>5</v>
      </c>
      <c r="V9" s="196"/>
      <c r="W9" s="38" t="s">
        <v>32</v>
      </c>
      <c r="X9" s="39" t="s">
        <v>33</v>
      </c>
      <c r="Y9" s="90"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8</v>
      </c>
      <c r="AF9" s="3">
        <f>AD9*9</f>
        <v>112.5</v>
      </c>
    </row>
    <row r="10" spans="2:35" ht="27.95" customHeight="1">
      <c r="B10" s="198"/>
      <c r="C10" s="194"/>
      <c r="D10" s="82"/>
      <c r="E10" s="82"/>
      <c r="F10" s="82"/>
      <c r="G10" s="102"/>
      <c r="H10" s="100"/>
      <c r="I10" s="82"/>
      <c r="J10" s="83"/>
      <c r="K10" s="99"/>
      <c r="L10" s="83"/>
      <c r="M10" s="144"/>
      <c r="N10" s="84"/>
      <c r="O10" s="82"/>
      <c r="P10" s="82"/>
      <c r="Q10" s="100"/>
      <c r="R10" s="82"/>
      <c r="S10" s="83" t="s">
        <v>159</v>
      </c>
      <c r="T10" s="99"/>
      <c r="U10" s="83">
        <v>5</v>
      </c>
      <c r="V10" s="196"/>
      <c r="W10" s="34">
        <v>26.1</v>
      </c>
      <c r="X10" s="47" t="s">
        <v>35</v>
      </c>
      <c r="Y10" s="90">
        <v>0</v>
      </c>
      <c r="Z10" s="8"/>
      <c r="AA10" s="2" t="s">
        <v>36</v>
      </c>
      <c r="AE10" s="2">
        <f>AB10*15</f>
        <v>0</v>
      </c>
    </row>
    <row r="11" spans="2:35" ht="27.95" customHeight="1">
      <c r="B11" s="48" t="s">
        <v>37</v>
      </c>
      <c r="C11" s="49"/>
      <c r="D11" s="82"/>
      <c r="E11" s="100"/>
      <c r="F11" s="82"/>
      <c r="G11" s="82"/>
      <c r="H11" s="100"/>
      <c r="I11" s="82"/>
      <c r="J11" s="103"/>
      <c r="K11" s="100"/>
      <c r="L11" s="100"/>
      <c r="M11" s="123"/>
      <c r="N11" s="100"/>
      <c r="O11" s="82"/>
      <c r="P11" s="82"/>
      <c r="Q11" s="100"/>
      <c r="R11" s="82"/>
      <c r="S11" s="82" t="s">
        <v>125</v>
      </c>
      <c r="T11" s="82" t="s">
        <v>126</v>
      </c>
      <c r="U11" s="82">
        <v>5</v>
      </c>
      <c r="V11" s="196"/>
      <c r="W11" s="38" t="s">
        <v>38</v>
      </c>
      <c r="X11" s="50"/>
      <c r="Y11" s="9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00"/>
      <c r="E12" s="100"/>
      <c r="F12" s="82"/>
      <c r="G12" s="82"/>
      <c r="H12" s="100"/>
      <c r="I12" s="82"/>
      <c r="J12" s="103"/>
      <c r="K12" s="100"/>
      <c r="L12" s="100"/>
      <c r="M12" s="100"/>
      <c r="N12" s="100"/>
      <c r="O12" s="82"/>
      <c r="P12" s="82"/>
      <c r="Q12" s="100"/>
      <c r="R12" s="82"/>
      <c r="S12" s="82"/>
      <c r="T12" s="100"/>
      <c r="U12" s="82"/>
      <c r="V12" s="197"/>
      <c r="W12" s="53">
        <v>681.9</v>
      </c>
      <c r="X12" s="54"/>
      <c r="Y12" s="90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7</v>
      </c>
      <c r="C13" s="194"/>
      <c r="D13" s="22" t="s">
        <v>1</v>
      </c>
      <c r="E13" s="22" t="s">
        <v>43</v>
      </c>
      <c r="F13" s="23" t="s">
        <v>15</v>
      </c>
      <c r="G13" s="56" t="s">
        <v>266</v>
      </c>
      <c r="H13" s="22" t="s">
        <v>177</v>
      </c>
      <c r="I13" s="23" t="s">
        <v>15</v>
      </c>
      <c r="J13" s="56" t="s">
        <v>268</v>
      </c>
      <c r="K13" s="22" t="s">
        <v>181</v>
      </c>
      <c r="L13" s="23" t="s">
        <v>15</v>
      </c>
      <c r="M13" s="56" t="s">
        <v>270</v>
      </c>
      <c r="N13" s="22" t="s">
        <v>45</v>
      </c>
      <c r="O13" s="23" t="s">
        <v>15</v>
      </c>
      <c r="P13" s="22" t="s">
        <v>240</v>
      </c>
      <c r="Q13" s="22" t="s">
        <v>68</v>
      </c>
      <c r="R13" s="23" t="s">
        <v>15</v>
      </c>
      <c r="S13" s="22" t="s">
        <v>272</v>
      </c>
      <c r="T13" s="27" t="s">
        <v>67</v>
      </c>
      <c r="U13" s="23" t="s">
        <v>15</v>
      </c>
      <c r="V13" s="195"/>
      <c r="W13" s="28" t="s">
        <v>16</v>
      </c>
      <c r="X13" s="29" t="s">
        <v>17</v>
      </c>
      <c r="Y13" s="118">
        <v>5.8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  <c r="AG13" s="57"/>
      <c r="AH13" s="57"/>
      <c r="AI13" s="57"/>
    </row>
    <row r="14" spans="2:35" ht="27.95" customHeight="1">
      <c r="B14" s="31" t="s">
        <v>22</v>
      </c>
      <c r="C14" s="194"/>
      <c r="D14" s="82" t="s">
        <v>89</v>
      </c>
      <c r="E14" s="82"/>
      <c r="F14" s="82">
        <v>70</v>
      </c>
      <c r="G14" s="82" t="s">
        <v>178</v>
      </c>
      <c r="H14" s="82"/>
      <c r="I14" s="82">
        <v>40</v>
      </c>
      <c r="J14" s="82" t="s">
        <v>179</v>
      </c>
      <c r="K14" s="82" t="s">
        <v>144</v>
      </c>
      <c r="L14" s="82">
        <v>25</v>
      </c>
      <c r="M14" s="109" t="s">
        <v>134</v>
      </c>
      <c r="N14" s="109"/>
      <c r="O14" s="109">
        <v>20</v>
      </c>
      <c r="P14" s="82" t="s">
        <v>240</v>
      </c>
      <c r="Q14" s="82"/>
      <c r="R14" s="83">
        <v>120</v>
      </c>
      <c r="S14" s="83" t="s">
        <v>182</v>
      </c>
      <c r="T14" s="83"/>
      <c r="U14" s="83">
        <v>30</v>
      </c>
      <c r="V14" s="196"/>
      <c r="W14" s="34">
        <v>98.5</v>
      </c>
      <c r="X14" s="35" t="s">
        <v>23</v>
      </c>
      <c r="Y14" s="119">
        <v>1.9</v>
      </c>
      <c r="Z14" s="8"/>
      <c r="AA14" s="3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14</v>
      </c>
      <c r="C15" s="194"/>
      <c r="D15" s="83" t="s">
        <v>91</v>
      </c>
      <c r="E15" s="83"/>
      <c r="F15" s="83">
        <v>50</v>
      </c>
      <c r="G15" s="82"/>
      <c r="H15" s="82"/>
      <c r="I15" s="82"/>
      <c r="J15" s="82" t="s">
        <v>136</v>
      </c>
      <c r="K15" s="82"/>
      <c r="L15" s="82">
        <v>30</v>
      </c>
      <c r="M15" s="83" t="s">
        <v>136</v>
      </c>
      <c r="N15" s="99"/>
      <c r="O15" s="83">
        <v>30</v>
      </c>
      <c r="P15" s="82"/>
      <c r="Q15" s="82"/>
      <c r="R15" s="82"/>
      <c r="S15" s="82" t="s">
        <v>183</v>
      </c>
      <c r="T15" s="82"/>
      <c r="U15" s="82">
        <v>10</v>
      </c>
      <c r="V15" s="196"/>
      <c r="W15" s="38" t="s">
        <v>25</v>
      </c>
      <c r="X15" s="39" t="s">
        <v>26</v>
      </c>
      <c r="Y15" s="119">
        <v>2.2999999999999998</v>
      </c>
      <c r="Z15" s="2"/>
      <c r="AA15" s="40" t="s">
        <v>27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8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39</v>
      </c>
      <c r="C16" s="194"/>
      <c r="D16" s="83"/>
      <c r="E16" s="83"/>
      <c r="F16" s="83"/>
      <c r="G16" s="82"/>
      <c r="H16" s="100"/>
      <c r="I16" s="82"/>
      <c r="J16" s="82" t="s">
        <v>180</v>
      </c>
      <c r="K16" s="82"/>
      <c r="L16" s="82">
        <v>10</v>
      </c>
      <c r="M16" s="83" t="s">
        <v>148</v>
      </c>
      <c r="N16" s="83"/>
      <c r="O16" s="83">
        <v>30</v>
      </c>
      <c r="P16" s="82"/>
      <c r="Q16" s="100"/>
      <c r="R16" s="82"/>
      <c r="S16" s="82" t="s">
        <v>184</v>
      </c>
      <c r="T16" s="116"/>
      <c r="U16" s="82">
        <v>10</v>
      </c>
      <c r="V16" s="196"/>
      <c r="W16" s="34">
        <v>22</v>
      </c>
      <c r="X16" s="39" t="s">
        <v>29</v>
      </c>
      <c r="Y16" s="119">
        <v>2.5</v>
      </c>
      <c r="Z16" s="8"/>
      <c r="AA16" s="2" t="s">
        <v>30</v>
      </c>
      <c r="AB16" s="3">
        <v>1.6</v>
      </c>
      <c r="AC16" s="3">
        <f>AB16*1</f>
        <v>1.6</v>
      </c>
      <c r="AD16" s="3" t="s">
        <v>8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198" t="s">
        <v>40</v>
      </c>
      <c r="C17" s="194"/>
      <c r="D17" s="100"/>
      <c r="E17" s="100"/>
      <c r="F17" s="82"/>
      <c r="G17" s="82"/>
      <c r="H17" s="100"/>
      <c r="I17" s="82"/>
      <c r="J17" s="82"/>
      <c r="K17" s="84"/>
      <c r="L17" s="82"/>
      <c r="M17" s="84"/>
      <c r="N17" s="100"/>
      <c r="O17" s="82"/>
      <c r="P17" s="82"/>
      <c r="Q17" s="100"/>
      <c r="R17" s="82"/>
      <c r="S17" s="103"/>
      <c r="T17" s="100"/>
      <c r="U17" s="82"/>
      <c r="V17" s="196"/>
      <c r="W17" s="38" t="s">
        <v>32</v>
      </c>
      <c r="X17" s="39" t="s">
        <v>33</v>
      </c>
      <c r="Y17" s="119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8</v>
      </c>
      <c r="AF17" s="3">
        <f>AD17*9</f>
        <v>112.5</v>
      </c>
      <c r="AG17" s="57"/>
      <c r="AH17" s="58"/>
      <c r="AI17" s="57"/>
    </row>
    <row r="18" spans="2:35" ht="27.95" customHeight="1">
      <c r="B18" s="198"/>
      <c r="C18" s="194"/>
      <c r="D18" s="100"/>
      <c r="E18" s="100"/>
      <c r="F18" s="82"/>
      <c r="G18" s="104"/>
      <c r="H18" s="100"/>
      <c r="I18" s="82"/>
      <c r="J18" s="82"/>
      <c r="K18" s="100"/>
      <c r="L18" s="82"/>
      <c r="M18" s="84"/>
      <c r="N18" s="84"/>
      <c r="O18" s="82"/>
      <c r="P18" s="82"/>
      <c r="Q18" s="100"/>
      <c r="R18" s="82"/>
      <c r="S18" s="102"/>
      <c r="T18" s="100"/>
      <c r="U18" s="82"/>
      <c r="V18" s="196"/>
      <c r="W18" s="34">
        <v>27.2</v>
      </c>
      <c r="X18" s="47" t="s">
        <v>35</v>
      </c>
      <c r="Y18" s="119">
        <v>0</v>
      </c>
      <c r="Z18" s="8"/>
      <c r="AA18" s="2" t="s">
        <v>36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37</v>
      </c>
      <c r="C19" s="49"/>
      <c r="D19" s="100"/>
      <c r="E19" s="100"/>
      <c r="F19" s="82"/>
      <c r="G19" s="82"/>
      <c r="H19" s="100"/>
      <c r="I19" s="82"/>
      <c r="J19" s="82"/>
      <c r="K19" s="100"/>
      <c r="L19" s="100"/>
      <c r="M19" s="82"/>
      <c r="N19" s="100"/>
      <c r="O19" s="82"/>
      <c r="P19" s="105"/>
      <c r="Q19" s="100"/>
      <c r="R19" s="82"/>
      <c r="S19" s="83"/>
      <c r="T19" s="101"/>
      <c r="U19" s="83"/>
      <c r="V19" s="196"/>
      <c r="W19" s="38" t="s">
        <v>38</v>
      </c>
      <c r="X19" s="50"/>
      <c r="Y19" s="12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00"/>
      <c r="E20" s="100"/>
      <c r="F20" s="82"/>
      <c r="G20" s="82"/>
      <c r="H20" s="100"/>
      <c r="I20" s="82"/>
      <c r="J20" s="82"/>
      <c r="K20" s="100"/>
      <c r="L20" s="100"/>
      <c r="M20" s="100"/>
      <c r="N20" s="100"/>
      <c r="O20" s="82"/>
      <c r="P20" s="100"/>
      <c r="Q20" s="100"/>
      <c r="R20" s="82"/>
      <c r="S20" s="102"/>
      <c r="T20" s="100"/>
      <c r="U20" s="82"/>
      <c r="V20" s="197"/>
      <c r="W20" s="53">
        <v>700.8</v>
      </c>
      <c r="X20" s="59"/>
      <c r="Y20" s="12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7</v>
      </c>
      <c r="C21" s="194"/>
      <c r="D21" s="56"/>
      <c r="E21" s="22"/>
      <c r="F21" s="23" t="s">
        <v>15</v>
      </c>
      <c r="G21" s="56"/>
      <c r="H21" s="22"/>
      <c r="I21" s="23" t="s">
        <v>15</v>
      </c>
      <c r="J21" s="56"/>
      <c r="K21" s="22"/>
      <c r="L21" s="23" t="s">
        <v>15</v>
      </c>
      <c r="M21" s="56"/>
      <c r="N21" s="22"/>
      <c r="O21" s="23" t="s">
        <v>15</v>
      </c>
      <c r="P21" s="22"/>
      <c r="Q21" s="22"/>
      <c r="R21" s="23" t="s">
        <v>15</v>
      </c>
      <c r="S21" s="22"/>
      <c r="T21" s="27"/>
      <c r="U21" s="23" t="s">
        <v>15</v>
      </c>
      <c r="V21" s="195"/>
      <c r="W21" s="28" t="s">
        <v>16</v>
      </c>
      <c r="X21" s="29" t="s">
        <v>17</v>
      </c>
      <c r="Y21" s="118"/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5" s="61" customFormat="1" ht="27.75" customHeight="1">
      <c r="B22" s="31" t="s">
        <v>22</v>
      </c>
      <c r="C22" s="194"/>
      <c r="D22" s="83"/>
      <c r="E22" s="83"/>
      <c r="F22" s="83"/>
      <c r="G22" s="83"/>
      <c r="H22" s="83"/>
      <c r="I22" s="83"/>
      <c r="J22" s="82"/>
      <c r="K22" s="82"/>
      <c r="L22" s="82"/>
      <c r="M22" s="83"/>
      <c r="N22" s="83"/>
      <c r="O22" s="83"/>
      <c r="P22" s="82"/>
      <c r="Q22" s="82"/>
      <c r="R22" s="83"/>
      <c r="S22" s="83"/>
      <c r="T22" s="83"/>
      <c r="U22" s="83"/>
      <c r="V22" s="196"/>
      <c r="W22" s="34">
        <v>0</v>
      </c>
      <c r="X22" s="35" t="s">
        <v>23</v>
      </c>
      <c r="Y22" s="119"/>
      <c r="Z22" s="60"/>
      <c r="AA22" s="3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1" customFormat="1" ht="27.95" customHeight="1">
      <c r="B23" s="31">
        <v>15</v>
      </c>
      <c r="C23" s="194"/>
      <c r="D23" s="82"/>
      <c r="E23" s="82"/>
      <c r="F23" s="82"/>
      <c r="G23" s="83"/>
      <c r="H23" s="83"/>
      <c r="I23" s="83"/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117"/>
      <c r="U23" s="83"/>
      <c r="V23" s="196"/>
      <c r="W23" s="38" t="s">
        <v>25</v>
      </c>
      <c r="X23" s="39" t="s">
        <v>26</v>
      </c>
      <c r="Y23" s="119"/>
      <c r="Z23" s="62"/>
      <c r="AA23" s="40" t="s">
        <v>27</v>
      </c>
      <c r="AB23" s="3">
        <v>2</v>
      </c>
      <c r="AC23" s="41">
        <f>AB23*7</f>
        <v>14</v>
      </c>
      <c r="AD23" s="3">
        <f>AB23*5</f>
        <v>10</v>
      </c>
      <c r="AE23" s="3" t="s">
        <v>8</v>
      </c>
      <c r="AF23" s="42">
        <f>AC23*4+AD23*9</f>
        <v>146</v>
      </c>
    </row>
    <row r="24" spans="2:35" s="61" customFormat="1" ht="27.95" customHeight="1">
      <c r="B24" s="31" t="s">
        <v>39</v>
      </c>
      <c r="C24" s="194"/>
      <c r="D24" s="82"/>
      <c r="E24" s="82"/>
      <c r="F24" s="82"/>
      <c r="G24" s="83"/>
      <c r="H24" s="101"/>
      <c r="I24" s="83"/>
      <c r="J24" s="82"/>
      <c r="K24" s="82"/>
      <c r="L24" s="82"/>
      <c r="M24" s="83"/>
      <c r="N24" s="83"/>
      <c r="O24" s="82"/>
      <c r="P24" s="82"/>
      <c r="Q24" s="82"/>
      <c r="R24" s="82"/>
      <c r="S24" s="83"/>
      <c r="T24" s="83"/>
      <c r="U24" s="83"/>
      <c r="V24" s="196"/>
      <c r="W24" s="34">
        <v>0</v>
      </c>
      <c r="X24" s="39" t="s">
        <v>29</v>
      </c>
      <c r="Y24" s="119"/>
      <c r="Z24" s="60"/>
      <c r="AA24" s="2" t="s">
        <v>30</v>
      </c>
      <c r="AB24" s="3">
        <v>1.5</v>
      </c>
      <c r="AC24" s="3">
        <f>AB24*1</f>
        <v>1.5</v>
      </c>
      <c r="AD24" s="3" t="s">
        <v>8</v>
      </c>
      <c r="AE24" s="3">
        <f>AB24*5</f>
        <v>7.5</v>
      </c>
      <c r="AF24" s="3">
        <f>AC24*4+AE24*4</f>
        <v>36</v>
      </c>
    </row>
    <row r="25" spans="2:35" s="61" customFormat="1" ht="27.95" customHeight="1">
      <c r="B25" s="198" t="s">
        <v>41</v>
      </c>
      <c r="C25" s="194"/>
      <c r="D25" s="82"/>
      <c r="E25" s="82"/>
      <c r="F25" s="82"/>
      <c r="G25" s="83"/>
      <c r="H25" s="101"/>
      <c r="I25" s="83"/>
      <c r="J25" s="82"/>
      <c r="K25" s="84"/>
      <c r="L25" s="82"/>
      <c r="M25" s="83"/>
      <c r="N25" s="99"/>
      <c r="O25" s="83"/>
      <c r="P25" s="82"/>
      <c r="Q25" s="82"/>
      <c r="R25" s="82"/>
      <c r="S25" s="82"/>
      <c r="T25" s="84"/>
      <c r="U25" s="82"/>
      <c r="V25" s="196"/>
      <c r="W25" s="38" t="s">
        <v>32</v>
      </c>
      <c r="X25" s="39" t="s">
        <v>33</v>
      </c>
      <c r="Y25" s="119"/>
      <c r="Z25" s="62"/>
      <c r="AA25" s="2" t="s">
        <v>34</v>
      </c>
      <c r="AB25" s="3">
        <v>2.5</v>
      </c>
      <c r="AC25" s="3"/>
      <c r="AD25" s="3">
        <f>AB25*5</f>
        <v>12.5</v>
      </c>
      <c r="AE25" s="3" t="s">
        <v>8</v>
      </c>
      <c r="AF25" s="3">
        <f>AD25*9</f>
        <v>112.5</v>
      </c>
    </row>
    <row r="26" spans="2:35" s="61" customFormat="1" ht="27.95" customHeight="1">
      <c r="B26" s="198"/>
      <c r="C26" s="194"/>
      <c r="D26" s="82"/>
      <c r="E26" s="82"/>
      <c r="F26" s="82"/>
      <c r="G26" s="104"/>
      <c r="H26" s="100"/>
      <c r="I26" s="82"/>
      <c r="J26" s="99"/>
      <c r="K26" s="99"/>
      <c r="L26" s="83"/>
      <c r="M26" s="82"/>
      <c r="N26" s="99"/>
      <c r="O26" s="82"/>
      <c r="P26" s="83"/>
      <c r="Q26" s="83"/>
      <c r="R26" s="82"/>
      <c r="S26" s="103"/>
      <c r="T26" s="100"/>
      <c r="U26" s="82"/>
      <c r="V26" s="196"/>
      <c r="W26" s="34">
        <v>0</v>
      </c>
      <c r="X26" s="47" t="s">
        <v>35</v>
      </c>
      <c r="Y26" s="119"/>
      <c r="Z26" s="60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5" s="61" customFormat="1" ht="27.95" customHeight="1">
      <c r="B27" s="48" t="s">
        <v>37</v>
      </c>
      <c r="C27" s="63"/>
      <c r="D27" s="82"/>
      <c r="E27" s="100"/>
      <c r="F27" s="82"/>
      <c r="G27" s="82"/>
      <c r="H27" s="100"/>
      <c r="I27" s="82"/>
      <c r="J27" s="99"/>
      <c r="K27" s="99"/>
      <c r="L27" s="83"/>
      <c r="M27" s="82"/>
      <c r="N27" s="100"/>
      <c r="O27" s="82"/>
      <c r="P27" s="84"/>
      <c r="Q27" s="100"/>
      <c r="R27" s="82"/>
      <c r="S27" s="82"/>
      <c r="T27" s="100"/>
      <c r="U27" s="82"/>
      <c r="V27" s="196"/>
      <c r="W27" s="38" t="s">
        <v>38</v>
      </c>
      <c r="X27" s="50"/>
      <c r="Y27" s="120"/>
      <c r="Z27" s="62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1" customFormat="1" ht="27.95" customHeight="1" thickBot="1">
      <c r="B28" s="64"/>
      <c r="C28" s="65"/>
      <c r="D28" s="100"/>
      <c r="E28" s="100"/>
      <c r="F28" s="82"/>
      <c r="G28" s="82"/>
      <c r="H28" s="100"/>
      <c r="I28" s="82"/>
      <c r="J28" s="99"/>
      <c r="K28" s="101"/>
      <c r="L28" s="83"/>
      <c r="M28" s="82"/>
      <c r="N28" s="100"/>
      <c r="O28" s="82"/>
      <c r="P28" s="82"/>
      <c r="Q28" s="100"/>
      <c r="R28" s="82"/>
      <c r="S28" s="82"/>
      <c r="T28" s="100"/>
      <c r="U28" s="82"/>
      <c r="V28" s="197"/>
      <c r="W28" s="53">
        <v>0</v>
      </c>
      <c r="X28" s="54"/>
      <c r="Y28" s="121"/>
      <c r="Z28" s="60"/>
      <c r="AA28" s="62"/>
      <c r="AB28" s="66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2"/>
    </row>
    <row r="29" spans="2:35" s="30" customFormat="1" ht="42">
      <c r="B29" s="21"/>
      <c r="C29" s="194"/>
      <c r="D29" s="22"/>
      <c r="E29" s="22"/>
      <c r="F29" s="23" t="s">
        <v>15</v>
      </c>
      <c r="G29" s="24"/>
      <c r="H29" s="22"/>
      <c r="I29" s="23" t="s">
        <v>15</v>
      </c>
      <c r="J29" s="25"/>
      <c r="K29" s="26"/>
      <c r="L29" s="23" t="s">
        <v>15</v>
      </c>
      <c r="M29" s="24"/>
      <c r="N29" s="22"/>
      <c r="O29" s="23" t="s">
        <v>15</v>
      </c>
      <c r="P29" s="22"/>
      <c r="Q29" s="22"/>
      <c r="R29" s="23" t="s">
        <v>15</v>
      </c>
      <c r="S29" s="22"/>
      <c r="T29" s="27"/>
      <c r="U29" s="23" t="s">
        <v>15</v>
      </c>
      <c r="V29" s="202"/>
      <c r="W29" s="28" t="s">
        <v>16</v>
      </c>
      <c r="X29" s="29" t="s">
        <v>17</v>
      </c>
      <c r="Y29" s="122"/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5" ht="27.95" customHeight="1">
      <c r="B30" s="31" t="s">
        <v>22</v>
      </c>
      <c r="C30" s="194"/>
      <c r="D30" s="82"/>
      <c r="E30" s="82"/>
      <c r="F30" s="82"/>
      <c r="G30" s="82"/>
      <c r="H30" s="82"/>
      <c r="I30" s="82"/>
      <c r="J30" s="83"/>
      <c r="K30" s="83"/>
      <c r="L30" s="83"/>
      <c r="M30" s="83"/>
      <c r="N30" s="83"/>
      <c r="O30" s="83"/>
      <c r="P30" s="82"/>
      <c r="Q30" s="82"/>
      <c r="R30" s="83"/>
      <c r="S30" s="82"/>
      <c r="T30" s="82"/>
      <c r="U30" s="82"/>
      <c r="V30" s="203"/>
      <c r="W30" s="34">
        <v>0</v>
      </c>
      <c r="X30" s="35" t="s">
        <v>23</v>
      </c>
      <c r="Y30" s="120"/>
      <c r="Z30" s="8"/>
      <c r="AA30" s="3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/>
      <c r="C31" s="194"/>
      <c r="D31" s="83"/>
      <c r="E31" s="83"/>
      <c r="F31" s="83"/>
      <c r="G31" s="82"/>
      <c r="H31" s="82"/>
      <c r="I31" s="82"/>
      <c r="J31" s="83"/>
      <c r="K31" s="83"/>
      <c r="L31" s="83"/>
      <c r="M31" s="82"/>
      <c r="N31" s="82"/>
      <c r="O31" s="82"/>
      <c r="P31" s="83"/>
      <c r="Q31" s="83"/>
      <c r="R31" s="83"/>
      <c r="S31" s="82"/>
      <c r="T31" s="82"/>
      <c r="U31" s="82"/>
      <c r="V31" s="203"/>
      <c r="W31" s="38" t="s">
        <v>25</v>
      </c>
      <c r="X31" s="39" t="s">
        <v>26</v>
      </c>
      <c r="Y31" s="120"/>
      <c r="Z31" s="2"/>
      <c r="AA31" s="40" t="s">
        <v>27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8</v>
      </c>
      <c r="AF31" s="42">
        <f>AC31*4+AD31*9</f>
        <v>167.89999999999998</v>
      </c>
    </row>
    <row r="32" spans="2:35" ht="27.95" customHeight="1">
      <c r="B32" s="31" t="s">
        <v>28</v>
      </c>
      <c r="C32" s="194"/>
      <c r="D32" s="83"/>
      <c r="E32" s="83"/>
      <c r="F32" s="83"/>
      <c r="G32" s="103"/>
      <c r="H32" s="100"/>
      <c r="I32" s="82"/>
      <c r="J32" s="83"/>
      <c r="K32" s="83"/>
      <c r="L32" s="83"/>
      <c r="M32" s="83"/>
      <c r="N32" s="83"/>
      <c r="O32" s="82"/>
      <c r="P32" s="83"/>
      <c r="Q32" s="83"/>
      <c r="R32" s="83"/>
      <c r="S32" s="82"/>
      <c r="T32" s="116"/>
      <c r="U32" s="82"/>
      <c r="V32" s="203"/>
      <c r="W32" s="34">
        <v>0</v>
      </c>
      <c r="X32" s="39" t="s">
        <v>29</v>
      </c>
      <c r="Y32" s="120"/>
      <c r="Z32" s="8"/>
      <c r="AA32" s="2" t="s">
        <v>30</v>
      </c>
      <c r="AB32" s="3">
        <v>1.5</v>
      </c>
      <c r="AC32" s="3">
        <f>AB32*1</f>
        <v>1.5</v>
      </c>
      <c r="AD32" s="3" t="s">
        <v>8</v>
      </c>
      <c r="AE32" s="3">
        <f>AB32*5</f>
        <v>7.5</v>
      </c>
      <c r="AF32" s="3">
        <f>AC32*4+AE32*4</f>
        <v>36</v>
      </c>
    </row>
    <row r="33" spans="2:32" ht="27.75">
      <c r="B33" s="198" t="s">
        <v>42</v>
      </c>
      <c r="C33" s="194"/>
      <c r="D33" s="84"/>
      <c r="E33" s="100"/>
      <c r="F33" s="82"/>
      <c r="G33" s="106"/>
      <c r="H33" s="107"/>
      <c r="I33" s="108"/>
      <c r="J33" s="83"/>
      <c r="K33" s="83"/>
      <c r="L33" s="83"/>
      <c r="M33" s="83"/>
      <c r="N33" s="99"/>
      <c r="O33" s="83"/>
      <c r="P33" s="83"/>
      <c r="Q33" s="83"/>
      <c r="R33" s="83"/>
      <c r="S33" s="82"/>
      <c r="T33" s="100"/>
      <c r="U33" s="82"/>
      <c r="V33" s="203"/>
      <c r="W33" s="38" t="s">
        <v>32</v>
      </c>
      <c r="X33" s="39" t="s">
        <v>33</v>
      </c>
      <c r="Y33" s="120"/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8</v>
      </c>
      <c r="AF33" s="3">
        <f>AD33*9</f>
        <v>112.5</v>
      </c>
    </row>
    <row r="34" spans="2:32" ht="27.75">
      <c r="B34" s="198"/>
      <c r="C34" s="194"/>
      <c r="D34" s="84"/>
      <c r="E34" s="84"/>
      <c r="F34" s="82"/>
      <c r="G34" s="83"/>
      <c r="H34" s="101"/>
      <c r="I34" s="83"/>
      <c r="J34" s="83"/>
      <c r="K34" s="101"/>
      <c r="L34" s="83"/>
      <c r="M34" s="83"/>
      <c r="N34" s="99"/>
      <c r="O34" s="83"/>
      <c r="P34" s="83"/>
      <c r="Q34" s="101"/>
      <c r="R34" s="83"/>
      <c r="S34" s="82"/>
      <c r="T34" s="100"/>
      <c r="U34" s="82"/>
      <c r="V34" s="203"/>
      <c r="W34" s="34">
        <v>0</v>
      </c>
      <c r="X34" s="47" t="s">
        <v>35</v>
      </c>
      <c r="Y34" s="121"/>
      <c r="Z34" s="8"/>
      <c r="AA34" s="2" t="s">
        <v>36</v>
      </c>
      <c r="AB34" s="3">
        <v>1</v>
      </c>
      <c r="AE34" s="2">
        <f>AB34*15</f>
        <v>15</v>
      </c>
    </row>
    <row r="35" spans="2:32" ht="27.75">
      <c r="B35" s="48" t="s">
        <v>37</v>
      </c>
      <c r="C35" s="49"/>
      <c r="D35" s="101"/>
      <c r="E35" s="101"/>
      <c r="F35" s="83"/>
      <c r="G35" s="83"/>
      <c r="H35" s="99"/>
      <c r="I35" s="83"/>
      <c r="J35" s="82"/>
      <c r="K35" s="100"/>
      <c r="L35" s="82"/>
      <c r="M35" s="82"/>
      <c r="N35" s="100"/>
      <c r="O35" s="82"/>
      <c r="P35" s="83"/>
      <c r="Q35" s="101"/>
      <c r="R35" s="83"/>
      <c r="S35" s="102"/>
      <c r="T35" s="100"/>
      <c r="U35" s="82"/>
      <c r="V35" s="203"/>
      <c r="W35" s="38" t="s">
        <v>38</v>
      </c>
      <c r="X35" s="50"/>
      <c r="Y35" s="12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01"/>
      <c r="E36" s="101"/>
      <c r="F36" s="83"/>
      <c r="G36" s="84"/>
      <c r="H36" s="84"/>
      <c r="I36" s="82"/>
      <c r="J36" s="82"/>
      <c r="K36" s="100"/>
      <c r="L36" s="100"/>
      <c r="M36" s="82"/>
      <c r="N36" s="100"/>
      <c r="O36" s="82"/>
      <c r="P36" s="83"/>
      <c r="Q36" s="101"/>
      <c r="R36" s="83"/>
      <c r="S36" s="82"/>
      <c r="T36" s="100"/>
      <c r="U36" s="82"/>
      <c r="V36" s="204"/>
      <c r="W36" s="53">
        <v>0</v>
      </c>
      <c r="X36" s="59"/>
      <c r="Y36" s="12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/>
      <c r="C37" s="194"/>
      <c r="D37" s="22"/>
      <c r="E37" s="22"/>
      <c r="F37" s="23" t="s">
        <v>15</v>
      </c>
      <c r="G37" s="24"/>
      <c r="H37" s="22"/>
      <c r="I37" s="23" t="s">
        <v>15</v>
      </c>
      <c r="J37" s="25"/>
      <c r="K37" s="26"/>
      <c r="L37" s="23" t="s">
        <v>15</v>
      </c>
      <c r="M37" s="24"/>
      <c r="N37" s="22"/>
      <c r="O37" s="23" t="s">
        <v>15</v>
      </c>
      <c r="P37" s="22"/>
      <c r="Q37" s="22"/>
      <c r="R37" s="23" t="s">
        <v>15</v>
      </c>
      <c r="S37" s="27"/>
      <c r="T37" s="27"/>
      <c r="U37" s="23" t="s">
        <v>15</v>
      </c>
      <c r="V37" s="195"/>
      <c r="W37" s="28" t="s">
        <v>16</v>
      </c>
      <c r="X37" s="29" t="s">
        <v>17</v>
      </c>
      <c r="Y37" s="87"/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75">
      <c r="B38" s="31" t="s">
        <v>22</v>
      </c>
      <c r="C38" s="194"/>
      <c r="D38" s="82"/>
      <c r="E38" s="82"/>
      <c r="F38" s="82"/>
      <c r="G38" s="82"/>
      <c r="H38" s="82"/>
      <c r="I38" s="82"/>
      <c r="J38" s="83"/>
      <c r="K38" s="83"/>
      <c r="L38" s="83"/>
      <c r="M38" s="83"/>
      <c r="N38" s="83"/>
      <c r="O38" s="83"/>
      <c r="P38" s="82"/>
      <c r="Q38" s="83"/>
      <c r="R38" s="83"/>
      <c r="S38" s="82"/>
      <c r="T38" s="82"/>
      <c r="U38" s="82"/>
      <c r="V38" s="196"/>
      <c r="W38" s="34">
        <v>0</v>
      </c>
      <c r="X38" s="35" t="s">
        <v>23</v>
      </c>
      <c r="Y38" s="90"/>
      <c r="Z38" s="8"/>
      <c r="AA38" s="3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/>
      <c r="C39" s="194"/>
      <c r="D39" s="82"/>
      <c r="E39" s="82"/>
      <c r="F39" s="82"/>
      <c r="G39" s="83"/>
      <c r="H39" s="82"/>
      <c r="I39" s="82"/>
      <c r="J39" s="83"/>
      <c r="K39" s="83"/>
      <c r="L39" s="83"/>
      <c r="M39" s="83"/>
      <c r="N39" s="101"/>
      <c r="O39" s="83"/>
      <c r="P39" s="82"/>
      <c r="Q39" s="82"/>
      <c r="R39" s="82"/>
      <c r="S39" s="82"/>
      <c r="T39" s="82"/>
      <c r="U39" s="82"/>
      <c r="V39" s="196"/>
      <c r="W39" s="38" t="s">
        <v>25</v>
      </c>
      <c r="X39" s="39" t="s">
        <v>26</v>
      </c>
      <c r="Y39" s="90"/>
      <c r="Z39" s="2"/>
      <c r="AA39" s="40" t="s">
        <v>27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8</v>
      </c>
      <c r="AF39" s="42">
        <f>AC39*4+AD39*9</f>
        <v>167.89999999999998</v>
      </c>
    </row>
    <row r="40" spans="2:32" ht="27.75">
      <c r="B40" s="31" t="s">
        <v>28</v>
      </c>
      <c r="C40" s="194"/>
      <c r="D40" s="82"/>
      <c r="E40" s="82"/>
      <c r="F40" s="82"/>
      <c r="G40" s="82"/>
      <c r="H40" s="82"/>
      <c r="I40" s="82"/>
      <c r="J40" s="82"/>
      <c r="K40" s="82"/>
      <c r="L40" s="82"/>
      <c r="M40" s="83"/>
      <c r="N40" s="99"/>
      <c r="O40" s="83"/>
      <c r="P40" s="82"/>
      <c r="Q40" s="82"/>
      <c r="R40" s="82"/>
      <c r="S40" s="82"/>
      <c r="T40" s="116"/>
      <c r="U40" s="82"/>
      <c r="V40" s="196"/>
      <c r="W40" s="34">
        <v>0</v>
      </c>
      <c r="X40" s="39" t="s">
        <v>29</v>
      </c>
      <c r="Y40" s="90"/>
      <c r="Z40" s="8"/>
      <c r="AA40" s="2" t="s">
        <v>30</v>
      </c>
      <c r="AB40" s="3">
        <v>1.6</v>
      </c>
      <c r="AC40" s="3">
        <f>AB40*1</f>
        <v>1.6</v>
      </c>
      <c r="AD40" s="3" t="s">
        <v>8</v>
      </c>
      <c r="AE40" s="3">
        <f>AB40*5</f>
        <v>8</v>
      </c>
      <c r="AF40" s="3">
        <f>AC40*4+AE40*4</f>
        <v>38.4</v>
      </c>
    </row>
    <row r="41" spans="2:32" ht="27.75">
      <c r="B41" s="198" t="s">
        <v>74</v>
      </c>
      <c r="C41" s="194"/>
      <c r="D41" s="82"/>
      <c r="E41" s="100"/>
      <c r="F41" s="82"/>
      <c r="G41" s="82"/>
      <c r="H41" s="82"/>
      <c r="I41" s="82"/>
      <c r="J41" s="82"/>
      <c r="K41" s="84"/>
      <c r="L41" s="82"/>
      <c r="M41" s="83"/>
      <c r="N41" s="99"/>
      <c r="O41" s="83"/>
      <c r="P41" s="82"/>
      <c r="Q41" s="82"/>
      <c r="R41" s="82"/>
      <c r="S41" s="82"/>
      <c r="T41" s="100"/>
      <c r="U41" s="82"/>
      <c r="V41" s="196"/>
      <c r="W41" s="38" t="s">
        <v>32</v>
      </c>
      <c r="X41" s="39" t="s">
        <v>33</v>
      </c>
      <c r="Y41" s="90"/>
      <c r="Z41" s="2"/>
      <c r="AA41" s="2" t="s">
        <v>34</v>
      </c>
      <c r="AB41" s="3">
        <v>2.5</v>
      </c>
      <c r="AC41" s="3"/>
      <c r="AD41" s="3">
        <f>AB41*5</f>
        <v>12.5</v>
      </c>
      <c r="AE41" s="3" t="s">
        <v>8</v>
      </c>
      <c r="AF41" s="3">
        <f>AD41*9</f>
        <v>112.5</v>
      </c>
    </row>
    <row r="42" spans="2:32" ht="27.75">
      <c r="B42" s="198"/>
      <c r="C42" s="194"/>
      <c r="D42" s="82"/>
      <c r="E42" s="100"/>
      <c r="F42" s="82"/>
      <c r="G42" s="82"/>
      <c r="H42" s="100"/>
      <c r="I42" s="82"/>
      <c r="J42" s="82"/>
      <c r="K42" s="100"/>
      <c r="L42" s="83"/>
      <c r="M42" s="82"/>
      <c r="N42" s="99"/>
      <c r="O42" s="83"/>
      <c r="P42" s="82"/>
      <c r="Q42" s="100"/>
      <c r="R42" s="82"/>
      <c r="S42" s="82"/>
      <c r="T42" s="100"/>
      <c r="U42" s="82"/>
      <c r="V42" s="196"/>
      <c r="W42" s="34">
        <v>0</v>
      </c>
      <c r="X42" s="47" t="s">
        <v>35</v>
      </c>
      <c r="Y42" s="90"/>
      <c r="Z42" s="8"/>
      <c r="AA42" s="2" t="s">
        <v>36</v>
      </c>
      <c r="AE42" s="2">
        <f>AB42*15</f>
        <v>0</v>
      </c>
    </row>
    <row r="43" spans="2:32" ht="27.75">
      <c r="B43" s="48" t="s">
        <v>37</v>
      </c>
      <c r="C43" s="49"/>
      <c r="D43" s="123"/>
      <c r="E43" s="100"/>
      <c r="F43" s="82"/>
      <c r="G43" s="82"/>
      <c r="H43" s="100"/>
      <c r="I43" s="82"/>
      <c r="J43" s="103"/>
      <c r="K43" s="99"/>
      <c r="L43" s="83"/>
      <c r="M43" s="103"/>
      <c r="N43" s="101"/>
      <c r="O43" s="83"/>
      <c r="P43" s="82"/>
      <c r="Q43" s="100"/>
      <c r="R43" s="82"/>
      <c r="S43" s="82"/>
      <c r="T43" s="100"/>
      <c r="U43" s="82"/>
      <c r="V43" s="196"/>
      <c r="W43" s="38" t="s">
        <v>38</v>
      </c>
      <c r="X43" s="50"/>
      <c r="Y43" s="9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67"/>
      <c r="C44" s="52"/>
      <c r="D44" s="113"/>
      <c r="E44" s="113"/>
      <c r="F44" s="114"/>
      <c r="G44" s="114"/>
      <c r="H44" s="113"/>
      <c r="I44" s="114"/>
      <c r="J44" s="114"/>
      <c r="K44" s="99"/>
      <c r="L44" s="83"/>
      <c r="M44" s="113"/>
      <c r="N44" s="113"/>
      <c r="O44" s="114"/>
      <c r="P44" s="114"/>
      <c r="Q44" s="113"/>
      <c r="R44" s="114"/>
      <c r="S44" s="114"/>
      <c r="T44" s="113"/>
      <c r="U44" s="114"/>
      <c r="V44" s="197"/>
      <c r="W44" s="53">
        <v>0</v>
      </c>
      <c r="X44" s="70"/>
      <c r="Y44" s="71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8.099999999999994" customHeight="1">
      <c r="C45" s="2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73"/>
    </row>
    <row r="46" spans="2:32">
      <c r="B46" s="3"/>
      <c r="D46" s="200"/>
      <c r="E46" s="200"/>
      <c r="F46" s="201"/>
      <c r="G46" s="201"/>
      <c r="H46" s="74"/>
      <c r="I46" s="2"/>
      <c r="J46" s="2"/>
      <c r="K46" s="74"/>
      <c r="L46" s="74"/>
      <c r="M46" s="74"/>
      <c r="N46" s="74"/>
      <c r="O46" s="2"/>
      <c r="Q46" s="74"/>
      <c r="R46" s="2"/>
      <c r="T46" s="74"/>
      <c r="U46" s="2"/>
      <c r="V46" s="2"/>
      <c r="Y46" s="77"/>
    </row>
    <row r="47" spans="2:32">
      <c r="Y47" s="77"/>
    </row>
    <row r="48" spans="2:32">
      <c r="Y48" s="77"/>
    </row>
    <row r="49" spans="25:25">
      <c r="Y49" s="77"/>
    </row>
    <row r="50" spans="25:25">
      <c r="Y50" s="77"/>
    </row>
    <row r="51" spans="25:25">
      <c r="Y51" s="77"/>
    </row>
    <row r="52" spans="25:25">
      <c r="Y52" s="77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1496062992125984" right="0.70866141732283472" top="0" bottom="0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7月菜單-縣府</vt:lpstr>
      <vt:lpstr>第一週明細</vt:lpstr>
      <vt:lpstr>第二週明細</vt:lpstr>
      <vt:lpstr>第三週明細</vt:lpstr>
      <vt:lpstr>'7月菜單-縣府'!Print_Area</vt:lpstr>
      <vt:lpstr>第二週明細!Print_Area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2020-06-10T03:18:20Z</dcterms:modified>
</cp:coreProperties>
</file>