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1840" windowHeight="13140" activeTab="3"/>
  </bookViews>
  <sheets>
    <sheet name="0601-0630菜單" sheetId="1" r:id="rId1"/>
    <sheet name="第一週明細" sheetId="3" r:id="rId2"/>
    <sheet name="第二週明細" sheetId="4" r:id="rId3"/>
    <sheet name="第三週明細" sheetId="5" r:id="rId4"/>
    <sheet name="第四週明細" sheetId="8" r:id="rId5"/>
    <sheet name="第五週明細 " sheetId="9" r:id="rId6"/>
    <sheet name="Sheet2" sheetId="7" r:id="rId7"/>
  </sheets>
  <externalReferences>
    <externalReference r:id="rId8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8" i="1" l="1"/>
  <c r="H47" i="1"/>
  <c r="F48" i="1"/>
  <c r="F47" i="1"/>
  <c r="D48" i="1"/>
  <c r="D47" i="1"/>
  <c r="B48" i="1"/>
  <c r="B47" i="1"/>
  <c r="Y16" i="9"/>
  <c r="Y15" i="9"/>
  <c r="Y14" i="9"/>
  <c r="Y8" i="9"/>
  <c r="Y7" i="9"/>
  <c r="Y6" i="9"/>
  <c r="Y41" i="8" l="1"/>
  <c r="Y40" i="8"/>
  <c r="Y39" i="8"/>
  <c r="Y38" i="8"/>
  <c r="Y32" i="8"/>
  <c r="Y31" i="8"/>
  <c r="Y30" i="8"/>
  <c r="Y25" i="8"/>
  <c r="Y24" i="8"/>
  <c r="Y23" i="8"/>
  <c r="Y22" i="8"/>
  <c r="Y16" i="8"/>
  <c r="Y15" i="8"/>
  <c r="Y14" i="8"/>
  <c r="Y9" i="8"/>
  <c r="Y8" i="8"/>
  <c r="Y7" i="8"/>
  <c r="Y6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1" i="4"/>
  <c r="Y40" i="4"/>
  <c r="Y39" i="4"/>
  <c r="Y38" i="4"/>
  <c r="Y32" i="4" l="1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S13" i="9" l="1"/>
  <c r="P13" i="9"/>
  <c r="M13" i="9"/>
  <c r="J13" i="9"/>
  <c r="G13" i="9"/>
  <c r="D13" i="9"/>
  <c r="S5" i="9"/>
  <c r="P5" i="9"/>
  <c r="M5" i="9"/>
  <c r="J5" i="9"/>
  <c r="G5" i="9"/>
  <c r="D5" i="9"/>
  <c r="AE42" i="9"/>
  <c r="AD41" i="9"/>
  <c r="AF41" i="9" s="1"/>
  <c r="AE40" i="9"/>
  <c r="AC40" i="9"/>
  <c r="AF40" i="9" s="1"/>
  <c r="AD39" i="9"/>
  <c r="AC39" i="9"/>
  <c r="AF39" i="9" s="1"/>
  <c r="AE38" i="9"/>
  <c r="AE43" i="9" s="1"/>
  <c r="AC38" i="9"/>
  <c r="AC43" i="9" s="1"/>
  <c r="AE35" i="9"/>
  <c r="AE34" i="9"/>
  <c r="AF33" i="9"/>
  <c r="AD33" i="9"/>
  <c r="AE32" i="9"/>
  <c r="AC32" i="9"/>
  <c r="AF32" i="9" s="1"/>
  <c r="AD31" i="9"/>
  <c r="AD35" i="9" s="1"/>
  <c r="AC31" i="9"/>
  <c r="AF31" i="9" s="1"/>
  <c r="AE30" i="9"/>
  <c r="AC30" i="9"/>
  <c r="AC35" i="9" s="1"/>
  <c r="AE26" i="9"/>
  <c r="AD25" i="9"/>
  <c r="AF25" i="9" s="1"/>
  <c r="AE24" i="9"/>
  <c r="AC24" i="9"/>
  <c r="AF24" i="9" s="1"/>
  <c r="AD23" i="9"/>
  <c r="AD27" i="9" s="1"/>
  <c r="AC23" i="9"/>
  <c r="AF23" i="9" s="1"/>
  <c r="AE22" i="9"/>
  <c r="AE27" i="9" s="1"/>
  <c r="AC22" i="9"/>
  <c r="AC27" i="9" s="1"/>
  <c r="AE18" i="9"/>
  <c r="AD17" i="9"/>
  <c r="AF17" i="9" s="1"/>
  <c r="AE16" i="9"/>
  <c r="AC16" i="9"/>
  <c r="AF16" i="9" s="1"/>
  <c r="AD15" i="9"/>
  <c r="AD19" i="9" s="1"/>
  <c r="AC15" i="9"/>
  <c r="AF15" i="9" s="1"/>
  <c r="AE14" i="9"/>
  <c r="AE19" i="9" s="1"/>
  <c r="AC14" i="9"/>
  <c r="AC19" i="9" s="1"/>
  <c r="AE10" i="9"/>
  <c r="AD9" i="9"/>
  <c r="AF9" i="9" s="1"/>
  <c r="AE8" i="9"/>
  <c r="AC8" i="9"/>
  <c r="AF8" i="9" s="1"/>
  <c r="AD7" i="9"/>
  <c r="AD11" i="9" s="1"/>
  <c r="AC7" i="9"/>
  <c r="AF7" i="9" s="1"/>
  <c r="AE6" i="9"/>
  <c r="AE11" i="9" s="1"/>
  <c r="AC6" i="9"/>
  <c r="AC11" i="9" s="1"/>
  <c r="AF11" i="9" l="1"/>
  <c r="AC12" i="9" s="1"/>
  <c r="AE20" i="9"/>
  <c r="AF27" i="9"/>
  <c r="AC28" i="9" s="1"/>
  <c r="AF35" i="9"/>
  <c r="AC36" i="9" s="1"/>
  <c r="AD36" i="9"/>
  <c r="AF43" i="9"/>
  <c r="AC44" i="9" s="1"/>
  <c r="AC20" i="9"/>
  <c r="AF19" i="9"/>
  <c r="AD20" i="9"/>
  <c r="AE36" i="9"/>
  <c r="AF30" i="9"/>
  <c r="AD43" i="9"/>
  <c r="AF6" i="9"/>
  <c r="AF14" i="9"/>
  <c r="AF22" i="9"/>
  <c r="AF38" i="9"/>
  <c r="AD44" i="9" l="1"/>
  <c r="AE44" i="9"/>
  <c r="AE28" i="9"/>
  <c r="AE12" i="9"/>
  <c r="AD28" i="9"/>
  <c r="AD12" i="9"/>
  <c r="D30" i="1" l="1"/>
  <c r="D29" i="1"/>
  <c r="B30" i="1"/>
  <c r="B29" i="1"/>
  <c r="S5" i="5"/>
  <c r="P5" i="5"/>
  <c r="M5" i="5"/>
  <c r="J5" i="5"/>
  <c r="G5" i="5"/>
  <c r="D5" i="5"/>
  <c r="M37" i="8" l="1"/>
  <c r="T39" i="1"/>
  <c r="T38" i="1"/>
  <c r="R39" i="1"/>
  <c r="R38" i="1"/>
  <c r="S37" i="8" l="1"/>
  <c r="P37" i="8"/>
  <c r="J37" i="8"/>
  <c r="G37" i="8"/>
  <c r="D37" i="8"/>
  <c r="B21" i="1" l="1"/>
  <c r="D21" i="1"/>
  <c r="F21" i="1"/>
  <c r="H21" i="1"/>
  <c r="J21" i="1"/>
  <c r="L21" i="1"/>
  <c r="N21" i="1"/>
  <c r="P21" i="1"/>
  <c r="R21" i="1"/>
  <c r="T21" i="1"/>
  <c r="D13" i="5"/>
  <c r="G13" i="5"/>
  <c r="J13" i="5"/>
  <c r="M13" i="5"/>
  <c r="P13" i="5"/>
  <c r="S13" i="5"/>
  <c r="D21" i="5"/>
  <c r="G21" i="5"/>
  <c r="J21" i="5"/>
  <c r="M21" i="5"/>
  <c r="P21" i="5"/>
  <c r="S21" i="5"/>
  <c r="D29" i="5"/>
  <c r="G29" i="5"/>
  <c r="J29" i="5"/>
  <c r="M29" i="5"/>
  <c r="P29" i="5"/>
  <c r="S29" i="5"/>
  <c r="D37" i="5"/>
  <c r="G37" i="5"/>
  <c r="J37" i="5"/>
  <c r="M37" i="5"/>
  <c r="P37" i="5"/>
  <c r="S37" i="5"/>
  <c r="F29" i="1" l="1"/>
  <c r="H29" i="1"/>
  <c r="J29" i="1"/>
  <c r="L29" i="1"/>
  <c r="N29" i="1"/>
  <c r="P29" i="1"/>
  <c r="R29" i="1"/>
  <c r="T29" i="1"/>
  <c r="F30" i="1"/>
  <c r="H30" i="1"/>
  <c r="J30" i="1"/>
  <c r="L30" i="1"/>
  <c r="N30" i="1"/>
  <c r="P30" i="1"/>
  <c r="R30" i="1"/>
  <c r="T30" i="1"/>
  <c r="S21" i="8" l="1"/>
  <c r="P21" i="8"/>
  <c r="M21" i="8"/>
  <c r="J21" i="8"/>
  <c r="G21" i="8"/>
  <c r="D21" i="8"/>
  <c r="S13" i="8"/>
  <c r="P13" i="8"/>
  <c r="M13" i="8"/>
  <c r="J13" i="8"/>
  <c r="G13" i="8"/>
  <c r="D13" i="8"/>
  <c r="P39" i="1"/>
  <c r="P38" i="1"/>
  <c r="N39" i="1"/>
  <c r="N38" i="1"/>
  <c r="L39" i="1"/>
  <c r="L38" i="1"/>
  <c r="J39" i="1"/>
  <c r="J38" i="1"/>
  <c r="H39" i="1"/>
  <c r="H38" i="1"/>
  <c r="F39" i="1"/>
  <c r="F38" i="1"/>
  <c r="M4" i="8"/>
  <c r="J4" i="8"/>
  <c r="S4" i="8" l="1"/>
  <c r="P4" i="8"/>
  <c r="D39" i="1"/>
  <c r="D38" i="1"/>
  <c r="B39" i="1"/>
  <c r="T20" i="1" l="1"/>
  <c r="R20" i="1"/>
  <c r="P20" i="1"/>
  <c r="N20" i="1"/>
  <c r="L20" i="1"/>
  <c r="J20" i="1"/>
  <c r="H20" i="1"/>
  <c r="F20" i="1"/>
  <c r="D20" i="1"/>
  <c r="B20" i="1"/>
  <c r="B38" i="1"/>
  <c r="L12" i="1"/>
  <c r="L11" i="1"/>
  <c r="J12" i="1"/>
  <c r="J11" i="1"/>
  <c r="H12" i="1"/>
  <c r="H11" i="1"/>
  <c r="F12" i="1"/>
  <c r="F11" i="1"/>
  <c r="D12" i="1"/>
  <c r="D11" i="1"/>
  <c r="B12" i="1"/>
  <c r="B11" i="1"/>
  <c r="G4" i="8"/>
  <c r="D4" i="8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AE18" i="8" l="1"/>
  <c r="AD17" i="8"/>
  <c r="AF17" i="8" s="1"/>
  <c r="AE16" i="8"/>
  <c r="AC16" i="8"/>
  <c r="AF16" i="8" s="1"/>
  <c r="AD15" i="8"/>
  <c r="AC15" i="8"/>
  <c r="AE14" i="8"/>
  <c r="AE19" i="8"/>
  <c r="AC14" i="8"/>
  <c r="AF14" i="8"/>
  <c r="AE10" i="8"/>
  <c r="AD9" i="8"/>
  <c r="AF9" i="8" s="1"/>
  <c r="AE8" i="8"/>
  <c r="AC8" i="8"/>
  <c r="AD7" i="8"/>
  <c r="AC7" i="8"/>
  <c r="AE6" i="8"/>
  <c r="AE11" i="8"/>
  <c r="AC6" i="8"/>
  <c r="AF6" i="8"/>
  <c r="AC6" i="3"/>
  <c r="AE6" i="3"/>
  <c r="AF6" i="3" s="1"/>
  <c r="AC7" i="3"/>
  <c r="AC11" i="3" s="1"/>
  <c r="AD7" i="3"/>
  <c r="AF7" i="3"/>
  <c r="AC8" i="3"/>
  <c r="AE8" i="3"/>
  <c r="AF8" i="3" s="1"/>
  <c r="AD9" i="3"/>
  <c r="AF9" i="3" s="1"/>
  <c r="AE10" i="3"/>
  <c r="AD11" i="3"/>
  <c r="AC14" i="3"/>
  <c r="AE14" i="3"/>
  <c r="AF14" i="3" s="1"/>
  <c r="AC15" i="3"/>
  <c r="AD15" i="3"/>
  <c r="AF15" i="3"/>
  <c r="AC16" i="3"/>
  <c r="AE16" i="3"/>
  <c r="AF16" i="3" s="1"/>
  <c r="AD17" i="3"/>
  <c r="AF17" i="3" s="1"/>
  <c r="AE18" i="3"/>
  <c r="AC19" i="3"/>
  <c r="AC22" i="3"/>
  <c r="AC27" i="3" s="1"/>
  <c r="AE22" i="3"/>
  <c r="AF22" i="3"/>
  <c r="AC23" i="3"/>
  <c r="AD23" i="3"/>
  <c r="AF23" i="3" s="1"/>
  <c r="AC24" i="3"/>
  <c r="AF24" i="3" s="1"/>
  <c r="AE24" i="3"/>
  <c r="AE27" i="3" s="1"/>
  <c r="AD25" i="3"/>
  <c r="AF25" i="3" s="1"/>
  <c r="AE26" i="3"/>
  <c r="AD27" i="3"/>
  <c r="AC30" i="3"/>
  <c r="AE30" i="3"/>
  <c r="AF30" i="3"/>
  <c r="AC31" i="3"/>
  <c r="AD31" i="3"/>
  <c r="AF31" i="3" s="1"/>
  <c r="AC32" i="3"/>
  <c r="AC35" i="3" s="1"/>
  <c r="AE32" i="3"/>
  <c r="AF32" i="3"/>
  <c r="AD33" i="3"/>
  <c r="AF33" i="3"/>
  <c r="AE34" i="3"/>
  <c r="AE35" i="3"/>
  <c r="AC38" i="3"/>
  <c r="AE38" i="3"/>
  <c r="AF38" i="3"/>
  <c r="AC39" i="3"/>
  <c r="AC43" i="3"/>
  <c r="AD39" i="3"/>
  <c r="AF39" i="3"/>
  <c r="AC40" i="3"/>
  <c r="AE40" i="3"/>
  <c r="AF40" i="3" s="1"/>
  <c r="AD41" i="3"/>
  <c r="AF41" i="3" s="1"/>
  <c r="AE42" i="3"/>
  <c r="AD43" i="3"/>
  <c r="AC6" i="4"/>
  <c r="AE6" i="4"/>
  <c r="AF6" i="4" s="1"/>
  <c r="AC7" i="4"/>
  <c r="AC11" i="4" s="1"/>
  <c r="AD7" i="4"/>
  <c r="AD11" i="4" s="1"/>
  <c r="AC8" i="4"/>
  <c r="AE8" i="4"/>
  <c r="AF8" i="4"/>
  <c r="AD9" i="4"/>
  <c r="AF9" i="4"/>
  <c r="AE10" i="4"/>
  <c r="AE11" i="4"/>
  <c r="AC14" i="4"/>
  <c r="AC19" i="4" s="1"/>
  <c r="AE14" i="4"/>
  <c r="AE19" i="4" s="1"/>
  <c r="AC15" i="4"/>
  <c r="AD15" i="4"/>
  <c r="AF15" i="4"/>
  <c r="AC16" i="4"/>
  <c r="AE16" i="4"/>
  <c r="AF16" i="4" s="1"/>
  <c r="AD17" i="4"/>
  <c r="AF17" i="4" s="1"/>
  <c r="AE18" i="4"/>
  <c r="AD19" i="4"/>
  <c r="AC22" i="4"/>
  <c r="AE22" i="4"/>
  <c r="AF22" i="4"/>
  <c r="AC23" i="4"/>
  <c r="AD23" i="4"/>
  <c r="AF23" i="4" s="1"/>
  <c r="AC24" i="4"/>
  <c r="AC27" i="4" s="1"/>
  <c r="AE24" i="4"/>
  <c r="AF24" i="4"/>
  <c r="AD25" i="4"/>
  <c r="AF25" i="4"/>
  <c r="AE26" i="4"/>
  <c r="AE27" i="4"/>
  <c r="AC30" i="4"/>
  <c r="AC35" i="4" s="1"/>
  <c r="AE30" i="4"/>
  <c r="AE35" i="4" s="1"/>
  <c r="AC31" i="4"/>
  <c r="AD31" i="4"/>
  <c r="AF31" i="4"/>
  <c r="AC32" i="4"/>
  <c r="AE32" i="4"/>
  <c r="AF32" i="4" s="1"/>
  <c r="AD33" i="4"/>
  <c r="AF33" i="4" s="1"/>
  <c r="AE34" i="4"/>
  <c r="AD35" i="4"/>
  <c r="AC38" i="4"/>
  <c r="AE38" i="4"/>
  <c r="AF38" i="4"/>
  <c r="AC39" i="4"/>
  <c r="AD39" i="4"/>
  <c r="AF39" i="4" s="1"/>
  <c r="AC40" i="4"/>
  <c r="AC43" i="4" s="1"/>
  <c r="AE40" i="4"/>
  <c r="AF40" i="4"/>
  <c r="AD41" i="4"/>
  <c r="AF41" i="4"/>
  <c r="AE42" i="4"/>
  <c r="AE43" i="4"/>
  <c r="AC6" i="5"/>
  <c r="AC11" i="5" s="1"/>
  <c r="AE6" i="5"/>
  <c r="AE11" i="5" s="1"/>
  <c r="AC7" i="5"/>
  <c r="AD7" i="5"/>
  <c r="AF7" i="5"/>
  <c r="AC8" i="5"/>
  <c r="AE8" i="5"/>
  <c r="AF8" i="5" s="1"/>
  <c r="AD9" i="5"/>
  <c r="AF9" i="5" s="1"/>
  <c r="AE10" i="5"/>
  <c r="AD11" i="5"/>
  <c r="AC14" i="5"/>
  <c r="AE14" i="5"/>
  <c r="AF14" i="5"/>
  <c r="AC15" i="5"/>
  <c r="AD15" i="5"/>
  <c r="AF15" i="5" s="1"/>
  <c r="AC16" i="5"/>
  <c r="AC19" i="5" s="1"/>
  <c r="AE16" i="5"/>
  <c r="AF16" i="5"/>
  <c r="AD17" i="5"/>
  <c r="AF17" i="5"/>
  <c r="AE18" i="5"/>
  <c r="AE19" i="5"/>
  <c r="AC22" i="5"/>
  <c r="AC27" i="5" s="1"/>
  <c r="AE22" i="5"/>
  <c r="AE27" i="5" s="1"/>
  <c r="AC23" i="5"/>
  <c r="AD23" i="5"/>
  <c r="AF23" i="5"/>
  <c r="AC24" i="5"/>
  <c r="AE24" i="5"/>
  <c r="AF24" i="5" s="1"/>
  <c r="AD25" i="5"/>
  <c r="AF25" i="5" s="1"/>
  <c r="AE26" i="5"/>
  <c r="AD27" i="5"/>
  <c r="AC30" i="5"/>
  <c r="AE30" i="5"/>
  <c r="AF30" i="5"/>
  <c r="AC31" i="5"/>
  <c r="AD31" i="5"/>
  <c r="AF31" i="5" s="1"/>
  <c r="AC32" i="5"/>
  <c r="AC35" i="5" s="1"/>
  <c r="AE32" i="5"/>
  <c r="AF32" i="5"/>
  <c r="AD33" i="5"/>
  <c r="AF33" i="5"/>
  <c r="AE34" i="5"/>
  <c r="AE35" i="5"/>
  <c r="AC38" i="5"/>
  <c r="AC43" i="5" s="1"/>
  <c r="AE38" i="5"/>
  <c r="AE43" i="5" s="1"/>
  <c r="AC39" i="5"/>
  <c r="AD39" i="5"/>
  <c r="AF39" i="5"/>
  <c r="AC40" i="5"/>
  <c r="AE40" i="5"/>
  <c r="AF40" i="5" s="1"/>
  <c r="AD41" i="5"/>
  <c r="AF41" i="5" s="1"/>
  <c r="AE42" i="5"/>
  <c r="AD43" i="5"/>
  <c r="AF35" i="4"/>
  <c r="AD36" i="4" s="1"/>
  <c r="AF27" i="3"/>
  <c r="AD28" i="3" s="1"/>
  <c r="AF8" i="8"/>
  <c r="AF15" i="8"/>
  <c r="AF7" i="8"/>
  <c r="AC11" i="8"/>
  <c r="AC19" i="8"/>
  <c r="AF43" i="5" l="1"/>
  <c r="AE44" i="5" s="1"/>
  <c r="AF27" i="5"/>
  <c r="AC28" i="5"/>
  <c r="AF11" i="5"/>
  <c r="AD12" i="5" s="1"/>
  <c r="AC12" i="5"/>
  <c r="AF19" i="4"/>
  <c r="AC20" i="4"/>
  <c r="AC36" i="4"/>
  <c r="AD44" i="5"/>
  <c r="AE12" i="5"/>
  <c r="AE36" i="4"/>
  <c r="AF11" i="4"/>
  <c r="AE12" i="4" s="1"/>
  <c r="AC12" i="4"/>
  <c r="AE28" i="3"/>
  <c r="AC28" i="3"/>
  <c r="AF38" i="5"/>
  <c r="AD35" i="5"/>
  <c r="AF22" i="5"/>
  <c r="AD19" i="5"/>
  <c r="AF6" i="5"/>
  <c r="AD43" i="4"/>
  <c r="AF30" i="4"/>
  <c r="AD27" i="4"/>
  <c r="AF14" i="4"/>
  <c r="AF7" i="4"/>
  <c r="AE43" i="3"/>
  <c r="AD35" i="3"/>
  <c r="AD19" i="3"/>
  <c r="AE19" i="3"/>
  <c r="AE11" i="3"/>
  <c r="AF11" i="3" s="1"/>
  <c r="AD11" i="8"/>
  <c r="AD19" i="8"/>
  <c r="AF11" i="8"/>
  <c r="AF19" i="8"/>
  <c r="AD20" i="8" s="1"/>
  <c r="AD12" i="3" l="1"/>
  <c r="AC12" i="3"/>
  <c r="AF27" i="4"/>
  <c r="AF43" i="4"/>
  <c r="AF19" i="5"/>
  <c r="AF35" i="3"/>
  <c r="AE12" i="3"/>
  <c r="AF19" i="3"/>
  <c r="AC20" i="3" s="1"/>
  <c r="AF43" i="3"/>
  <c r="AF35" i="5"/>
  <c r="AD12" i="4"/>
  <c r="AE20" i="4"/>
  <c r="AD20" i="4"/>
  <c r="AD28" i="5"/>
  <c r="AE28" i="5"/>
  <c r="AC44" i="5"/>
  <c r="AD12" i="8"/>
  <c r="AE20" i="8"/>
  <c r="AC20" i="8"/>
  <c r="AE12" i="8"/>
  <c r="AC12" i="8"/>
  <c r="AE36" i="5" l="1"/>
  <c r="AC36" i="5"/>
  <c r="AD44" i="3"/>
  <c r="AC44" i="3"/>
  <c r="AE36" i="3"/>
  <c r="AC36" i="3"/>
  <c r="AC44" i="4"/>
  <c r="AE44" i="4"/>
  <c r="AD36" i="5"/>
  <c r="AD44" i="4"/>
  <c r="AD36" i="3"/>
  <c r="AE44" i="3"/>
  <c r="AD20" i="3"/>
  <c r="AE20" i="5"/>
  <c r="AC20" i="5"/>
  <c r="AE28" i="4"/>
  <c r="AC28" i="4"/>
  <c r="AD20" i="5"/>
  <c r="AD28" i="4"/>
  <c r="AE20" i="3"/>
</calcChain>
</file>

<file path=xl/sharedStrings.xml><?xml version="1.0" encoding="utf-8"?>
<sst xmlns="http://schemas.openxmlformats.org/spreadsheetml/2006/main" count="1515" uniqueCount="369">
  <si>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</si>
  <si>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</si>
  <si>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</si>
  <si>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</si>
  <si>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</si>
  <si>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</si>
  <si>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</si>
  <si>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</si>
  <si>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</si>
  <si>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</si>
  <si>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</si>
  <si>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</si>
  <si>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</si>
  <si>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</si>
  <si>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</si>
  <si>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</si>
  <si>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</si>
  <si>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</si>
  <si>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</si>
  <si>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</si>
  <si>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</si>
  <si>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</si>
  <si>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</si>
  <si>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</si>
  <si>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</si>
  <si>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</si>
  <si>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</si>
  <si>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</si>
  <si>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</si>
  <si>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</si>
  <si>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</si>
  <si>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</si>
  <si>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</si>
  <si>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</si>
  <si>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</si>
  <si>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</si>
  <si>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</si>
  <si>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</si>
  <si>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</si>
  <si>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</si>
  <si>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</si>
  <si>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滷</t>
    <phoneticPr fontId="19" type="noConversion"/>
  </si>
  <si>
    <t>炸</t>
    <phoneticPr fontId="19" type="noConversion"/>
  </si>
  <si>
    <t>高麗菜</t>
    <phoneticPr fontId="19" type="noConversion"/>
  </si>
  <si>
    <t>米</t>
    <phoneticPr fontId="19" type="noConversion"/>
  </si>
  <si>
    <t>蘿蔔</t>
    <phoneticPr fontId="19" type="noConversion"/>
  </si>
  <si>
    <t>雞蛋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</si>
  <si>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</si>
  <si>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</si>
  <si>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</si>
  <si>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高麗菜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</si>
  <si>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</si>
  <si>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</si>
  <si>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</si>
  <si>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</si>
  <si>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</si>
  <si>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</si>
  <si>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</si>
  <si>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</si>
  <si>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</si>
  <si>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</si>
  <si>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薑絲</t>
    <phoneticPr fontId="19" type="noConversion"/>
  </si>
  <si>
    <t>紫菜</t>
    <phoneticPr fontId="19" type="noConversion"/>
  </si>
  <si>
    <t>烤</t>
    <phoneticPr fontId="19" type="noConversion"/>
  </si>
  <si>
    <t>加</t>
    <phoneticPr fontId="19" type="noConversion"/>
  </si>
  <si>
    <t>燙</t>
    <phoneticPr fontId="19" type="noConversion"/>
  </si>
  <si>
    <t>滷</t>
    <phoneticPr fontId="19" type="noConversion"/>
  </si>
  <si>
    <t>五穀飯</t>
    <phoneticPr fontId="19" type="noConversion"/>
  </si>
  <si>
    <t>卡啦雞腿（炸）</t>
    <phoneticPr fontId="19" type="noConversion"/>
  </si>
  <si>
    <t>三色玉米</t>
    <phoneticPr fontId="19" type="noConversion"/>
  </si>
  <si>
    <t>洋蔥豬柳</t>
    <phoneticPr fontId="19" type="noConversion"/>
  </si>
  <si>
    <t>番茄炒蛋</t>
    <phoneticPr fontId="19" type="noConversion"/>
  </si>
  <si>
    <t>螞蟻上樹</t>
    <phoneticPr fontId="19" type="noConversion"/>
  </si>
  <si>
    <t>滷味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</si>
  <si>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</si>
  <si>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</si>
  <si>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</si>
  <si>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</si>
  <si>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玉米濃湯(芡)</t>
    <phoneticPr fontId="19" type="noConversion"/>
  </si>
  <si>
    <t>鮮蔬什錦湯</t>
    <phoneticPr fontId="19" type="noConversion"/>
  </si>
  <si>
    <t>紫菜蛋花湯</t>
    <phoneticPr fontId="19" type="noConversion"/>
  </si>
  <si>
    <t>冬瓜薑絲湯</t>
    <phoneticPr fontId="19" type="noConversion"/>
  </si>
  <si>
    <t>蒸</t>
    <phoneticPr fontId="19" type="noConversion"/>
  </si>
  <si>
    <t>炒</t>
    <phoneticPr fontId="19" type="noConversion"/>
  </si>
  <si>
    <t>米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</si>
  <si>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</si>
  <si>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</si>
  <si>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</si>
  <si>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</si>
  <si>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</si>
  <si>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</si>
  <si>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雞蛋</t>
    <phoneticPr fontId="19" type="noConversion"/>
  </si>
  <si>
    <t>紅蘿蔔丁</t>
    <phoneticPr fontId="19" type="noConversion"/>
  </si>
  <si>
    <t>滷</t>
    <phoneticPr fontId="19" type="noConversion"/>
  </si>
  <si>
    <t>蕃茄</t>
    <phoneticPr fontId="19" type="noConversion"/>
  </si>
  <si>
    <t>高麗菜絲</t>
    <phoneticPr fontId="19" type="noConversion"/>
  </si>
  <si>
    <t>黑糯米</t>
    <phoneticPr fontId="19" type="noConversion"/>
  </si>
  <si>
    <t>冬瓜丁</t>
    <phoneticPr fontId="19" type="noConversion"/>
  </si>
  <si>
    <t>香菇</t>
    <phoneticPr fontId="19" type="noConversion"/>
  </si>
  <si>
    <t>糙米</t>
    <phoneticPr fontId="19" type="noConversion"/>
  </si>
  <si>
    <t>青豆仁</t>
    <phoneticPr fontId="19" type="noConversion"/>
  </si>
  <si>
    <t>紅蘿蔔絲</t>
    <phoneticPr fontId="19" type="noConversion"/>
  </si>
  <si>
    <t>綠豆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</si>
  <si>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</si>
  <si>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</si>
  <si>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</si>
  <si>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生鮮雞腿</t>
    <phoneticPr fontId="19" type="noConversion"/>
  </si>
  <si>
    <t>加</t>
    <phoneticPr fontId="19" type="noConversion"/>
  </si>
  <si>
    <t>蘿蔔</t>
    <phoneticPr fontId="19" type="noConversion"/>
  </si>
  <si>
    <t>薑絲</t>
    <phoneticPr fontId="19" type="noConversion"/>
  </si>
  <si>
    <t>鳥蛋</t>
    <phoneticPr fontId="19" type="noConversion"/>
  </si>
  <si>
    <t>米血</t>
    <phoneticPr fontId="19" type="noConversion"/>
  </si>
  <si>
    <t>生鮮雞丁</t>
    <phoneticPr fontId="19" type="noConversion"/>
  </si>
  <si>
    <t>生鮮豬肉</t>
    <phoneticPr fontId="19" type="noConversion"/>
  </si>
  <si>
    <t>冬粉</t>
    <phoneticPr fontId="19" type="noConversion"/>
  </si>
  <si>
    <t>木耳絲</t>
    <phoneticPr fontId="19" type="noConversion"/>
  </si>
  <si>
    <t>生鮮雞翅</t>
    <phoneticPr fontId="19" type="noConversion"/>
  </si>
  <si>
    <t>柳葉魚</t>
    <phoneticPr fontId="19" type="noConversion"/>
  </si>
  <si>
    <t>檸檬片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</si>
  <si>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</si>
  <si>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</si>
  <si>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</si>
  <si>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彩椒</t>
    <phoneticPr fontId="19" type="noConversion"/>
  </si>
  <si>
    <t>紅蘿蔔</t>
    <phoneticPr fontId="19" type="noConversion"/>
  </si>
  <si>
    <t>筍片</t>
    <phoneticPr fontId="19" type="noConversion"/>
  </si>
  <si>
    <t>泡菜</t>
    <phoneticPr fontId="19" type="noConversion"/>
  </si>
  <si>
    <t>冬瓜</t>
    <phoneticPr fontId="19" type="noConversion"/>
  </si>
  <si>
    <t>海帶芽</t>
    <phoneticPr fontId="19" type="noConversion"/>
  </si>
  <si>
    <t>彩椒什錦</t>
    <phoneticPr fontId="19" type="noConversion"/>
  </si>
  <si>
    <t>烤雞腿</t>
    <phoneticPr fontId="19" type="noConversion"/>
  </si>
  <si>
    <t>茶碗蒸</t>
    <phoneticPr fontId="19" type="noConversion"/>
  </si>
  <si>
    <t>糖醋魚丁(海)(過)</t>
    <phoneticPr fontId="19" type="noConversion"/>
  </si>
  <si>
    <t>菜頭湯</t>
    <phoneticPr fontId="19" type="noConversion"/>
  </si>
  <si>
    <t>味噌豆腐湯(豆)</t>
    <phoneticPr fontId="19" type="noConversion"/>
  </si>
  <si>
    <t>新鮮旗魚</t>
    <phoneticPr fontId="19" type="noConversion"/>
  </si>
  <si>
    <t>什錦炒肉片</t>
    <phoneticPr fontId="19" type="noConversion"/>
  </si>
  <si>
    <t>泡菜鍋(醃)</t>
    <phoneticPr fontId="19" type="noConversion"/>
  </si>
  <si>
    <t>冬瓜排骨湯</t>
    <phoneticPr fontId="19" type="noConversion"/>
  </si>
  <si>
    <t>味噌海帶湯</t>
    <phoneticPr fontId="19" type="noConversion"/>
  </si>
  <si>
    <t>醬燒里肌肉</t>
    <phoneticPr fontId="19" type="noConversion"/>
  </si>
  <si>
    <t>咖哩雞</t>
    <phoneticPr fontId="19" type="noConversion"/>
  </si>
  <si>
    <t>去殼茶葉蛋</t>
    <phoneticPr fontId="19" type="noConversion"/>
  </si>
  <si>
    <t>玉米濃湯(芡)</t>
    <phoneticPr fontId="19" type="noConversion"/>
  </si>
  <si>
    <t>芹菜</t>
    <phoneticPr fontId="19" type="noConversion"/>
  </si>
  <si>
    <t>生鮮豬肉片</t>
    <phoneticPr fontId="19" type="noConversion"/>
  </si>
  <si>
    <t>椒鹽杏鮑菇</t>
    <phoneticPr fontId="19" type="noConversion"/>
  </si>
  <si>
    <t>味噌海芽湯</t>
    <phoneticPr fontId="19" type="noConversion"/>
  </si>
  <si>
    <t>香菇滷蛋</t>
    <phoneticPr fontId="19" type="noConversion"/>
  </si>
  <si>
    <t>紫菜豆腐湯(豆)</t>
    <phoneticPr fontId="19" type="noConversion"/>
  </si>
  <si>
    <t>豬肉泡菜鍋(醃)</t>
    <phoneticPr fontId="19" type="noConversion"/>
  </si>
  <si>
    <t>醬汁肉片</t>
    <phoneticPr fontId="19" type="noConversion"/>
  </si>
  <si>
    <t>咖哩洋芋</t>
    <phoneticPr fontId="19" type="noConversion"/>
  </si>
  <si>
    <t>混炒魷魚圈(海)</t>
    <phoneticPr fontId="19" type="noConversion"/>
  </si>
  <si>
    <t>客家小炒(豆)</t>
    <phoneticPr fontId="19" type="noConversion"/>
  </si>
  <si>
    <t>南瓜</t>
    <phoneticPr fontId="19" type="noConversion"/>
  </si>
  <si>
    <t>生鮮雞胸肉</t>
    <phoneticPr fontId="19" type="noConversion"/>
  </si>
  <si>
    <t>酸白菜</t>
    <phoneticPr fontId="19" type="noConversion"/>
  </si>
  <si>
    <t>甜不辣</t>
    <phoneticPr fontId="19" type="noConversion"/>
  </si>
  <si>
    <t>豆乾</t>
    <phoneticPr fontId="19" type="noConversion"/>
  </si>
  <si>
    <t>生鮮豬肉條</t>
    <phoneticPr fontId="19" type="noConversion"/>
  </si>
  <si>
    <t>生鮮豬肉絲</t>
    <phoneticPr fontId="19" type="noConversion"/>
  </si>
  <si>
    <t>雞腿堡</t>
    <phoneticPr fontId="19" type="noConversion"/>
  </si>
  <si>
    <t>木耳</t>
    <phoneticPr fontId="19" type="noConversion"/>
  </si>
  <si>
    <t>排骨丁</t>
    <phoneticPr fontId="19" type="noConversion"/>
  </si>
  <si>
    <t>豆腐</t>
    <phoneticPr fontId="19" type="noConversion"/>
  </si>
  <si>
    <t>過</t>
    <phoneticPr fontId="19" type="noConversion"/>
  </si>
  <si>
    <t>椒鹽鹹酥雞(炸)</t>
    <phoneticPr fontId="19" type="noConversion"/>
  </si>
  <si>
    <t>蔥燒里肌肉</t>
    <phoneticPr fontId="19" type="noConversion"/>
  </si>
  <si>
    <t>新鮮豬肉</t>
    <phoneticPr fontId="19" type="noConversion"/>
  </si>
  <si>
    <t>沙茶肉片</t>
    <phoneticPr fontId="19" type="noConversion"/>
  </si>
  <si>
    <t>6月第五週菜單明細</t>
    <phoneticPr fontId="19" type="noConversion"/>
  </si>
  <si>
    <t>香滷雞排</t>
    <phoneticPr fontId="19" type="noConversion"/>
  </si>
  <si>
    <t>蔥燒豬排</t>
    <phoneticPr fontId="19" type="noConversion"/>
  </si>
  <si>
    <t>滷</t>
    <phoneticPr fontId="19" type="noConversion"/>
  </si>
  <si>
    <t>生鮮雞排</t>
    <phoneticPr fontId="19" type="noConversion"/>
  </si>
  <si>
    <t>空心菜</t>
    <phoneticPr fontId="19" type="noConversion"/>
  </si>
  <si>
    <t>日式豬里肌</t>
    <phoneticPr fontId="19" type="noConversion"/>
  </si>
  <si>
    <t>什錦鮮菇</t>
    <phoneticPr fontId="19" type="noConversion"/>
  </si>
  <si>
    <t>大黃瓜湯</t>
    <phoneticPr fontId="19" type="noConversion"/>
  </si>
  <si>
    <t>芝麻雞腿</t>
    <phoneticPr fontId="19" type="noConversion"/>
  </si>
  <si>
    <t>什錦玉米筍</t>
    <phoneticPr fontId="19" type="noConversion"/>
  </si>
  <si>
    <t>菜頭湯</t>
    <phoneticPr fontId="19" type="noConversion"/>
  </si>
  <si>
    <t>熱量:</t>
  </si>
  <si>
    <t>756kcal</t>
  </si>
  <si>
    <t>24g</t>
  </si>
  <si>
    <t>112g</t>
  </si>
  <si>
    <t>29g</t>
  </si>
  <si>
    <t>生鮮豬里肌</t>
    <phoneticPr fontId="19" type="noConversion"/>
  </si>
  <si>
    <t>香菇</t>
    <phoneticPr fontId="19" type="noConversion"/>
  </si>
  <si>
    <t>大黃瓜</t>
    <phoneticPr fontId="19" type="noConversion"/>
  </si>
  <si>
    <t>芹菜</t>
    <phoneticPr fontId="19" type="noConversion"/>
  </si>
  <si>
    <t>豆腐</t>
    <phoneticPr fontId="19" type="noConversion"/>
  </si>
  <si>
    <t>紅蘿蔔片</t>
    <phoneticPr fontId="19" type="noConversion"/>
  </si>
  <si>
    <t>芝麻</t>
    <phoneticPr fontId="19" type="noConversion"/>
  </si>
  <si>
    <t>空心菜</t>
    <phoneticPr fontId="19" type="noConversion"/>
  </si>
  <si>
    <t>生鮮雞腿</t>
    <phoneticPr fontId="19" type="noConversion"/>
  </si>
  <si>
    <t>小黃瓜</t>
    <phoneticPr fontId="19" type="noConversion"/>
  </si>
  <si>
    <t>玉米筍</t>
    <phoneticPr fontId="19" type="noConversion"/>
  </si>
  <si>
    <t>蘿蔔</t>
    <phoneticPr fontId="19" type="noConversion"/>
  </si>
  <si>
    <t>香腸</t>
    <phoneticPr fontId="19" type="noConversion"/>
  </si>
  <si>
    <t>筍片</t>
    <phoneticPr fontId="19" type="noConversion"/>
  </si>
  <si>
    <t>木耳</t>
    <phoneticPr fontId="19" type="noConversion"/>
  </si>
  <si>
    <t>蒸</t>
    <phoneticPr fontId="19" type="noConversion"/>
  </si>
  <si>
    <t>個人量(克)</t>
    <phoneticPr fontId="19" type="noConversion"/>
  </si>
  <si>
    <t>燒</t>
    <phoneticPr fontId="19" type="noConversion"/>
  </si>
  <si>
    <t>川燙</t>
    <phoneticPr fontId="19" type="noConversion"/>
  </si>
  <si>
    <t>煮</t>
    <phoneticPr fontId="19" type="noConversion"/>
  </si>
  <si>
    <t>雞塊</t>
    <phoneticPr fontId="19" type="noConversion"/>
  </si>
  <si>
    <t>小黃瓜</t>
    <phoneticPr fontId="19" type="noConversion"/>
  </si>
  <si>
    <t>新鮮豬肉片</t>
    <phoneticPr fontId="19" type="noConversion"/>
  </si>
  <si>
    <t>新鮮排骨</t>
    <phoneticPr fontId="19" type="noConversion"/>
  </si>
  <si>
    <t>新鮮豬絞肉</t>
    <phoneticPr fontId="19" type="noConversion"/>
  </si>
  <si>
    <t>新鮮絞肉</t>
    <phoneticPr fontId="19" type="noConversion"/>
  </si>
  <si>
    <t>卡啦雞腿(炸)</t>
    <phoneticPr fontId="19" type="noConversion"/>
  </si>
  <si>
    <t>酸菜白肉(醃)</t>
    <phoneticPr fontId="19" type="noConversion"/>
  </si>
  <si>
    <t>番茄炒蛋</t>
    <phoneticPr fontId="19" type="noConversion"/>
  </si>
  <si>
    <t>香菇滷蛋</t>
    <phoneticPr fontId="19" type="noConversion"/>
  </si>
  <si>
    <t>油菜</t>
    <phoneticPr fontId="19" type="noConversion"/>
  </si>
  <si>
    <t>高麗菜</t>
    <phoneticPr fontId="19" type="noConversion"/>
  </si>
  <si>
    <t>南瓜濃湯(芡)</t>
    <phoneticPr fontId="19" type="noConversion"/>
  </si>
  <si>
    <t>味噌海芽湯</t>
    <phoneticPr fontId="19" type="noConversion"/>
  </si>
  <si>
    <t>筍片排骨湯</t>
    <phoneticPr fontId="19" type="noConversion"/>
  </si>
  <si>
    <t>泡菜什錦</t>
    <phoneticPr fontId="19" type="noConversion"/>
  </si>
  <si>
    <t>蒸</t>
    <phoneticPr fontId="19" type="noConversion"/>
  </si>
  <si>
    <t>新鮮筍片</t>
    <phoneticPr fontId="19" type="noConversion"/>
  </si>
  <si>
    <t>泡菜</t>
    <phoneticPr fontId="19" type="noConversion"/>
  </si>
  <si>
    <t>高麗菜</t>
    <phoneticPr fontId="19" type="noConversion"/>
  </si>
  <si>
    <t>豆皮</t>
    <phoneticPr fontId="19" type="noConversion"/>
  </si>
  <si>
    <t>豆腐</t>
    <phoneticPr fontId="19" type="noConversion"/>
  </si>
  <si>
    <t>豆</t>
    <phoneticPr fontId="19" type="noConversion"/>
  </si>
  <si>
    <t>米</t>
    <phoneticPr fontId="19" type="noConversion"/>
  </si>
  <si>
    <t>薑絲</t>
    <phoneticPr fontId="19" type="noConversion"/>
  </si>
  <si>
    <t>地瓜飯</t>
    <phoneticPr fontId="19" type="noConversion"/>
  </si>
  <si>
    <t>米</t>
    <phoneticPr fontId="19" type="noConversion"/>
  </si>
  <si>
    <t>地瓜</t>
    <phoneticPr fontId="19" type="noConversion"/>
  </si>
  <si>
    <t>QQ白飯</t>
    <phoneticPr fontId="19" type="noConversion"/>
  </si>
  <si>
    <t>蔥燒豆腐(豆)</t>
    <phoneticPr fontId="19" type="noConversion"/>
  </si>
  <si>
    <t>油菜</t>
    <phoneticPr fontId="19" type="noConversion"/>
  </si>
  <si>
    <t>玉米濃湯(芡)</t>
    <phoneticPr fontId="19" type="noConversion"/>
  </si>
  <si>
    <t>熱量:</t>
    <phoneticPr fontId="19" type="noConversion"/>
  </si>
  <si>
    <t>香烤薯餅(加)</t>
    <phoneticPr fontId="19" type="noConversion"/>
  </si>
  <si>
    <t>米</t>
    <phoneticPr fontId="19" type="noConversion"/>
  </si>
  <si>
    <t>生鮮雞腿</t>
    <phoneticPr fontId="19" type="noConversion"/>
  </si>
  <si>
    <t>豆腐</t>
    <phoneticPr fontId="19" type="noConversion"/>
  </si>
  <si>
    <t>薯餅</t>
    <phoneticPr fontId="19" type="noConversion"/>
  </si>
  <si>
    <t>玉米</t>
    <phoneticPr fontId="19" type="noConversion"/>
  </si>
  <si>
    <t>蔥</t>
    <phoneticPr fontId="19" type="noConversion"/>
  </si>
  <si>
    <t>雞蛋</t>
    <phoneticPr fontId="19" type="noConversion"/>
  </si>
  <si>
    <t>6月第一週菜單明細</t>
    <phoneticPr fontId="19" type="noConversion"/>
  </si>
  <si>
    <t>6月第二週菜單明細</t>
    <phoneticPr fontId="19" type="noConversion"/>
  </si>
  <si>
    <t>6月第三週菜單明細</t>
    <phoneticPr fontId="19" type="noConversion"/>
  </si>
  <si>
    <t>小瓜香腸(加)</t>
    <phoneticPr fontId="19" type="noConversion"/>
  </si>
  <si>
    <t>柳葉魚（炸）（加）（海）</t>
    <phoneticPr fontId="19" type="noConversion"/>
  </si>
  <si>
    <t>芹香甜不辣(加)</t>
    <phoneticPr fontId="19" type="noConversion"/>
  </si>
  <si>
    <t>關東煮</t>
    <phoneticPr fontId="19" type="noConversion"/>
  </si>
  <si>
    <t>豆皮結</t>
    <phoneticPr fontId="19" type="noConversion"/>
  </si>
  <si>
    <t>綠花椰菜</t>
    <phoneticPr fontId="19" type="noConversion"/>
  </si>
  <si>
    <t>水煮蛋</t>
    <phoneticPr fontId="19" type="noConversion"/>
  </si>
  <si>
    <t>調理花枝條</t>
    <phoneticPr fontId="19" type="noConversion"/>
  </si>
  <si>
    <t>椒鹽甜不辣(加)</t>
    <phoneticPr fontId="19" type="noConversion"/>
  </si>
  <si>
    <t>調理魷魚</t>
    <phoneticPr fontId="19" type="noConversion"/>
  </si>
  <si>
    <t>小白菜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</si>
  <si>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</si>
  <si>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</si>
  <si>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</si>
  <si>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23g</t>
    <phoneticPr fontId="19" type="noConversion"/>
  </si>
  <si>
    <t>油脂類</t>
    <phoneticPr fontId="19" type="noConversion"/>
  </si>
  <si>
    <t>水果類</t>
    <phoneticPr fontId="19" type="noConversion"/>
  </si>
  <si>
    <t>27g</t>
    <phoneticPr fontId="19" type="noConversion"/>
  </si>
  <si>
    <t>奶類</t>
    <phoneticPr fontId="19" type="noConversion"/>
  </si>
  <si>
    <t>28g</t>
    <phoneticPr fontId="19" type="noConversion"/>
  </si>
  <si>
    <t>24g</t>
    <phoneticPr fontId="19" type="noConversion"/>
  </si>
  <si>
    <t>30g</t>
    <phoneticPr fontId="19" type="noConversion"/>
  </si>
  <si>
    <t>22g</t>
    <phoneticPr fontId="19" type="noConversion"/>
  </si>
  <si>
    <t>26g</t>
    <phoneticPr fontId="19" type="noConversion"/>
  </si>
  <si>
    <t>19g</t>
    <phoneticPr fontId="19" type="noConversion"/>
  </si>
  <si>
    <t>蛋白質：</t>
    <phoneticPr fontId="19" type="noConversion"/>
  </si>
  <si>
    <t>17g</t>
    <phoneticPr fontId="19" type="noConversion"/>
  </si>
  <si>
    <t>壽喜燒</t>
    <phoneticPr fontId="19" type="noConversion"/>
  </si>
  <si>
    <t>海苔大阪燒</t>
    <phoneticPr fontId="19" type="noConversion"/>
  </si>
  <si>
    <t>古早味鮮蔬麵</t>
    <phoneticPr fontId="19" type="noConversion"/>
  </si>
  <si>
    <t>蕃茄蛋包飯</t>
    <phoneticPr fontId="19" type="noConversion"/>
  </si>
  <si>
    <t>肉醬義大利麵</t>
    <phoneticPr fontId="19" type="noConversion"/>
  </si>
  <si>
    <t>什錦蛋炒飯</t>
    <phoneticPr fontId="19" type="noConversion"/>
  </si>
  <si>
    <t>麵條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</si>
  <si>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</si>
  <si>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</si>
  <si>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</si>
  <si>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白飯</t>
    <phoneticPr fontId="19" type="noConversion"/>
  </si>
  <si>
    <t>雞蛋</t>
    <phoneticPr fontId="19" type="noConversion"/>
  </si>
  <si>
    <t>番茄醬</t>
    <phoneticPr fontId="19" type="noConversion"/>
  </si>
  <si>
    <t>新鮮絞肉</t>
    <phoneticPr fontId="19" type="noConversion"/>
  </si>
  <si>
    <t>紅蘿蔔丁</t>
    <phoneticPr fontId="19" type="noConversion"/>
  </si>
  <si>
    <t>新鮮豬肉絲</t>
    <phoneticPr fontId="19" type="noConversion"/>
  </si>
  <si>
    <t>香烤雞塊(加)</t>
    <phoneticPr fontId="19" type="noConversion"/>
  </si>
  <si>
    <t>高麗菜</t>
    <phoneticPr fontId="19" type="noConversion"/>
  </si>
  <si>
    <t>南瓜片</t>
    <phoneticPr fontId="19" type="noConversion"/>
  </si>
  <si>
    <t>生豆包絲</t>
    <phoneticPr fontId="19" type="noConversion"/>
  </si>
  <si>
    <t>豆</t>
    <phoneticPr fontId="19" type="noConversion"/>
  </si>
  <si>
    <t>洋蔥</t>
    <phoneticPr fontId="19" type="noConversion"/>
  </si>
  <si>
    <t>生鮮帶骨豬排</t>
    <phoneticPr fontId="19" type="noConversion"/>
  </si>
  <si>
    <t>洋蔥</t>
    <phoneticPr fontId="19" type="noConversion"/>
  </si>
  <si>
    <t>味噌</t>
    <phoneticPr fontId="19" type="noConversion"/>
  </si>
  <si>
    <t>味噌</t>
    <phoneticPr fontId="19" type="noConversion"/>
  </si>
  <si>
    <t>九層塔</t>
    <phoneticPr fontId="19" type="noConversion"/>
  </si>
  <si>
    <t>豆</t>
    <phoneticPr fontId="19" type="noConversion"/>
  </si>
  <si>
    <t>新鮮豬肉</t>
    <phoneticPr fontId="19" type="noConversion"/>
  </si>
  <si>
    <t>紅蘿蔔</t>
    <phoneticPr fontId="19" type="noConversion"/>
  </si>
  <si>
    <t>柴魚片</t>
    <phoneticPr fontId="19" type="noConversion"/>
  </si>
  <si>
    <t>海苔</t>
    <phoneticPr fontId="19" type="noConversion"/>
  </si>
  <si>
    <t>洋蔥</t>
    <phoneticPr fontId="19" type="noConversion"/>
  </si>
  <si>
    <t>蔥</t>
    <phoneticPr fontId="19" type="noConversion"/>
  </si>
  <si>
    <t>冷凍三色丁</t>
    <phoneticPr fontId="19" type="noConversion"/>
  </si>
  <si>
    <t>醃</t>
    <phoneticPr fontId="19" type="noConversion"/>
  </si>
  <si>
    <t>白蘿蔔</t>
    <phoneticPr fontId="19" type="noConversion"/>
  </si>
  <si>
    <t>香煎蘿蔔糕(冷)</t>
    <phoneticPr fontId="19" type="noConversion"/>
  </si>
  <si>
    <t>鐵路排骨(滷)</t>
    <phoneticPr fontId="19" type="noConversion"/>
  </si>
  <si>
    <t>菲力雞胸肉(烤)</t>
    <phoneticPr fontId="19" type="noConversion"/>
  </si>
  <si>
    <t>烤花枝條(海)(加)</t>
    <phoneticPr fontId="19" type="noConversion"/>
  </si>
  <si>
    <t>絞肉豆腐(豆)</t>
    <phoneticPr fontId="19" type="noConversion"/>
  </si>
  <si>
    <t>芝麻烤雞腿</t>
    <phoneticPr fontId="19" type="noConversion"/>
  </si>
  <si>
    <t>勁辣雞腿堡肉(加)(炸)</t>
    <phoneticPr fontId="19" type="noConversion"/>
  </si>
  <si>
    <t>勁辣雞腿(炸)</t>
    <phoneticPr fontId="19" type="noConversion"/>
  </si>
  <si>
    <t>檸檬雞翅(烤)</t>
    <phoneticPr fontId="19" type="noConversion"/>
  </si>
  <si>
    <t>蘿蔔糕</t>
    <phoneticPr fontId="19" type="noConversion"/>
  </si>
  <si>
    <t>109年6月份</t>
    <phoneticPr fontId="19" type="noConversion"/>
  </si>
  <si>
    <t>杏仁蝦卷(加)</t>
    <phoneticPr fontId="19" type="noConversion"/>
  </si>
  <si>
    <t>什錦豆乾(豆)</t>
    <phoneticPr fontId="19" type="noConversion"/>
  </si>
  <si>
    <t>776kcal</t>
  </si>
  <si>
    <t>22g</t>
  </si>
  <si>
    <t>108g</t>
  </si>
  <si>
    <t>28g</t>
  </si>
  <si>
    <t>生鮮雞胸塊</t>
    <phoneticPr fontId="19" type="noConversion"/>
  </si>
  <si>
    <t>蝦卷</t>
    <phoneticPr fontId="19" type="noConversion"/>
  </si>
  <si>
    <t>培根</t>
    <phoneticPr fontId="19" type="noConversion"/>
  </si>
  <si>
    <t>無骨雞排</t>
    <phoneticPr fontId="19" type="noConversion"/>
  </si>
  <si>
    <t>麻婆豆腐(豆)</t>
    <phoneticPr fontId="19" type="noConversion"/>
  </si>
  <si>
    <t>海鮮焗烤蝦仁玉米(海)</t>
    <phoneticPr fontId="19" type="noConversion"/>
  </si>
  <si>
    <t>南洋咖哩雞</t>
    <phoneticPr fontId="19" type="noConversion"/>
  </si>
  <si>
    <t>野菇豆腐味噌湯</t>
    <phoneticPr fontId="19" type="noConversion"/>
  </si>
  <si>
    <t>營養分析(g)</t>
    <phoneticPr fontId="19" type="noConversion"/>
  </si>
  <si>
    <t>新鮮雞胸排</t>
    <phoneticPr fontId="19" type="noConversion"/>
  </si>
  <si>
    <t>新鮮雞丁</t>
    <phoneticPr fontId="19" type="noConversion"/>
  </si>
  <si>
    <t>新鮮蝦仁</t>
    <phoneticPr fontId="19" type="noConversion"/>
  </si>
  <si>
    <t>起士絲</t>
    <phoneticPr fontId="19" type="noConversion"/>
  </si>
  <si>
    <t>星期六</t>
    <phoneticPr fontId="19" type="noConversion"/>
  </si>
  <si>
    <t>6月第四週菜單明細</t>
    <phoneticPr fontId="19" type="noConversion"/>
  </si>
  <si>
    <t>永靖國小  -家嘉菜單</t>
    <phoneticPr fontId="19" type="noConversion"/>
  </si>
  <si>
    <t>99g</t>
    <phoneticPr fontId="19" type="noConversion"/>
  </si>
  <si>
    <t>686kcal</t>
    <phoneticPr fontId="19" type="noConversion"/>
  </si>
  <si>
    <t>101g</t>
    <phoneticPr fontId="19" type="noConversion"/>
  </si>
  <si>
    <t>696kcal</t>
    <phoneticPr fontId="19" type="noConversion"/>
  </si>
  <si>
    <t>97g</t>
    <phoneticPr fontId="19" type="noConversion"/>
  </si>
  <si>
    <t>677kcal</t>
    <phoneticPr fontId="19" type="noConversion"/>
  </si>
  <si>
    <t>95g</t>
    <phoneticPr fontId="19" type="noConversion"/>
  </si>
  <si>
    <t>705kcal</t>
    <phoneticPr fontId="19" type="noConversion"/>
  </si>
  <si>
    <t>100g</t>
    <phoneticPr fontId="19" type="noConversion"/>
  </si>
  <si>
    <t>667kcal</t>
    <phoneticPr fontId="19" type="noConversion"/>
  </si>
  <si>
    <t>21g</t>
    <phoneticPr fontId="19" type="noConversion"/>
  </si>
  <si>
    <t>697kcal</t>
    <phoneticPr fontId="19" type="noConversion"/>
  </si>
  <si>
    <t>98g</t>
    <phoneticPr fontId="19" type="noConversion"/>
  </si>
  <si>
    <t>720kcal</t>
    <phoneticPr fontId="19" type="noConversion"/>
  </si>
  <si>
    <t>103g</t>
    <phoneticPr fontId="19" type="noConversion"/>
  </si>
  <si>
    <t>644kcal</t>
    <phoneticPr fontId="19" type="noConversion"/>
  </si>
  <si>
    <t>690kcal</t>
    <phoneticPr fontId="19" type="noConversion"/>
  </si>
  <si>
    <t>新鮮魷魚</t>
    <phoneticPr fontId="19" type="noConversion"/>
  </si>
  <si>
    <t>煎</t>
    <phoneticPr fontId="19" type="noConversion"/>
  </si>
  <si>
    <t>拌</t>
    <phoneticPr fontId="19" type="noConversion"/>
  </si>
  <si>
    <t>炒豬柳條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</si>
</sst>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9 月&quot;\ #\ &quot;日（一）&quot;"/>
    <numFmt numFmtId="177" formatCode="0;_ "/>
    <numFmt numFmtId="178" formatCode="0;_쐀"/>
    <numFmt numFmtId="179" formatCode="&quot;6月&quot;\ #\ &quot;日（三）&quot;"/>
    <numFmt numFmtId="180" formatCode="&quot;6月&quot;\ #\ &quot;日（四）&quot;"/>
    <numFmt numFmtId="181" formatCode="&quot;6月&quot;\ #\ &quot;日（五）&quot;"/>
    <numFmt numFmtId="182" formatCode="&quot;6月&quot;\ #\ &quot;日（一）&quot;"/>
    <numFmt numFmtId="183" formatCode="&quot;6 月&quot;\ #\ &quot;日（二）&quot;"/>
    <numFmt numFmtId="184" formatCode="&quot;6月&quot;\ #\ &quot;日（六）&quot;"/>
  </numFmts>
  <fonts count="59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  <font>
      <sz val="14"/>
      <color theme="0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435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22" fillId="24" borderId="42" xfId="0" applyFont="1" applyFill="1" applyBorder="1" applyAlignment="1">
      <alignment horizontal="center" vertical="center" shrinkToFit="1"/>
    </xf>
    <xf numFmtId="0" fontId="1" fillId="0" borderId="41" xfId="0" applyFont="1" applyBorder="1">
      <alignment vertical="center"/>
    </xf>
    <xf numFmtId="0" fontId="28" fillId="0" borderId="43" xfId="0" applyFont="1" applyFill="1" applyBorder="1" applyAlignment="1">
      <alignment vertical="center" textRotation="180" shrinkToFit="1"/>
    </xf>
    <xf numFmtId="0" fontId="28" fillId="0" borderId="43" xfId="0" applyFont="1" applyBorder="1" applyAlignment="1">
      <alignment horizontal="left" vertical="center" shrinkToFit="1"/>
    </xf>
    <xf numFmtId="0" fontId="38" fillId="25" borderId="48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8" fillId="0" borderId="60" xfId="42" applyFont="1" applyBorder="1"/>
    <xf numFmtId="0" fontId="48" fillId="0" borderId="50" xfId="42" applyFont="1" applyBorder="1"/>
    <xf numFmtId="0" fontId="48" fillId="0" borderId="0" xfId="0" applyFont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52" xfId="42" applyFont="1" applyBorder="1"/>
    <xf numFmtId="0" fontId="48" fillId="0" borderId="53" xfId="42" applyFont="1" applyBorder="1"/>
    <xf numFmtId="0" fontId="42" fillId="0" borderId="0" xfId="0" applyFont="1" applyBorder="1" applyAlignment="1">
      <alignment horizontal="center" wrapText="1"/>
    </xf>
    <xf numFmtId="0" fontId="48" fillId="0" borderId="49" xfId="42" applyFont="1" applyBorder="1"/>
    <xf numFmtId="0" fontId="48" fillId="0" borderId="54" xfId="42" applyFont="1" applyBorder="1"/>
    <xf numFmtId="0" fontId="48" fillId="0" borderId="61" xfId="42" applyFont="1" applyBorder="1"/>
    <xf numFmtId="176" fontId="42" fillId="0" borderId="38" xfId="0" applyNumberFormat="1" applyFont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40" xfId="0" applyFont="1" applyBorder="1" applyAlignment="1">
      <alignment horizontal="center" shrinkToFit="1"/>
    </xf>
    <xf numFmtId="0" fontId="42" fillId="0" borderId="36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1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2" xfId="42" applyFont="1" applyBorder="1"/>
    <xf numFmtId="0" fontId="48" fillId="0" borderId="63" xfId="42" applyFont="1" applyBorder="1"/>
    <xf numFmtId="0" fontId="48" fillId="0" borderId="64" xfId="42" applyFont="1" applyBorder="1"/>
    <xf numFmtId="0" fontId="48" fillId="0" borderId="65" xfId="42" applyFont="1" applyBorder="1"/>
    <xf numFmtId="0" fontId="42" fillId="0" borderId="0" xfId="0" applyFont="1" applyBorder="1" applyAlignment="1">
      <alignment horizontal="center" shrinkToFit="1"/>
    </xf>
    <xf numFmtId="9" fontId="48" fillId="0" borderId="63" xfId="42" applyNumberFormat="1" applyFont="1" applyBorder="1"/>
    <xf numFmtId="0" fontId="47" fillId="25" borderId="0" xfId="0" applyFont="1" applyFill="1" applyBorder="1" applyAlignment="1">
      <alignment horizontal="center" wrapText="1"/>
    </xf>
    <xf numFmtId="0" fontId="27" fillId="24" borderId="68" xfId="0" applyFont="1" applyFill="1" applyBorder="1" applyAlignment="1">
      <alignment horizontal="center" vertical="center" wrapText="1" shrinkToFit="1"/>
    </xf>
    <xf numFmtId="0" fontId="22" fillId="24" borderId="69" xfId="0" applyFont="1" applyFill="1" applyBorder="1" applyAlignment="1">
      <alignment horizontal="center" vertical="center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8" xfId="0" applyFont="1" applyBorder="1" applyAlignment="1">
      <alignment horizontal="center" shrinkToFit="1"/>
    </xf>
    <xf numFmtId="0" fontId="1" fillId="0" borderId="48" xfId="0" applyFont="1" applyBorder="1">
      <alignment vertical="center"/>
    </xf>
    <xf numFmtId="0" fontId="51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0" fillId="25" borderId="0" xfId="0" applyFont="1" applyFill="1" applyAlignment="1">
      <alignment vertical="center"/>
    </xf>
    <xf numFmtId="0" fontId="53" fillId="25" borderId="0" xfId="0" applyFont="1" applyFill="1" applyBorder="1" applyAlignment="1">
      <alignment horizontal="center" wrapText="1"/>
    </xf>
    <xf numFmtId="0" fontId="54" fillId="25" borderId="41" xfId="0" applyFont="1" applyFill="1" applyBorder="1" applyAlignment="1">
      <alignment horizontal="left" vertical="center"/>
    </xf>
    <xf numFmtId="0" fontId="55" fillId="25" borderId="0" xfId="0" applyFont="1" applyFill="1" applyBorder="1" applyAlignment="1">
      <alignment horizontal="center" shrinkToFit="1"/>
    </xf>
    <xf numFmtId="0" fontId="50" fillId="25" borderId="0" xfId="0" applyFont="1" applyFill="1" applyAlignment="1">
      <alignment horizontal="left" vertical="center"/>
    </xf>
    <xf numFmtId="0" fontId="22" fillId="0" borderId="43" xfId="0" applyFont="1" applyFill="1" applyBorder="1" applyAlignment="1">
      <alignment vertical="center" textRotation="180" shrinkToFit="1"/>
    </xf>
    <xf numFmtId="0" fontId="22" fillId="0" borderId="43" xfId="0" applyFont="1" applyBorder="1" applyAlignment="1">
      <alignment horizontal="left" vertical="center" shrinkToFit="1"/>
    </xf>
    <xf numFmtId="0" fontId="22" fillId="0" borderId="74" xfId="0" applyFont="1" applyBorder="1">
      <alignment vertical="center"/>
    </xf>
    <xf numFmtId="0" fontId="22" fillId="0" borderId="44" xfId="0" applyFont="1" applyBorder="1">
      <alignment vertical="center"/>
    </xf>
    <xf numFmtId="0" fontId="22" fillId="24" borderId="75" xfId="0" applyFont="1" applyFill="1" applyBorder="1" applyAlignment="1">
      <alignment horizontal="center" vertical="center" shrinkToFit="1"/>
    </xf>
    <xf numFmtId="0" fontId="27" fillId="24" borderId="42" xfId="0" applyFont="1" applyFill="1" applyBorder="1" applyAlignment="1">
      <alignment horizontal="center" vertical="center" wrapText="1" shrinkToFit="1"/>
    </xf>
    <xf numFmtId="0" fontId="28" fillId="0" borderId="78" xfId="0" applyFont="1" applyFill="1" applyBorder="1" applyAlignment="1">
      <alignment vertical="center" textRotation="180" shrinkToFit="1"/>
    </xf>
    <xf numFmtId="0" fontId="48" fillId="0" borderId="80" xfId="42" applyFont="1" applyBorder="1"/>
    <xf numFmtId="0" fontId="27" fillId="24" borderId="71" xfId="0" applyFont="1" applyFill="1" applyBorder="1" applyAlignment="1">
      <alignment horizontal="center" vertical="center" wrapText="1" shrinkToFit="1"/>
    </xf>
    <xf numFmtId="0" fontId="27" fillId="24" borderId="60" xfId="0" applyFont="1" applyFill="1" applyBorder="1" applyAlignment="1">
      <alignment horizontal="center" vertical="center" wrapText="1" shrinkToFit="1"/>
    </xf>
    <xf numFmtId="0" fontId="22" fillId="24" borderId="72" xfId="0" applyFont="1" applyFill="1" applyBorder="1" applyAlignment="1">
      <alignment horizontal="center" vertical="center" shrinkToFit="1"/>
    </xf>
    <xf numFmtId="0" fontId="56" fillId="0" borderId="41" xfId="0" applyFont="1" applyBorder="1" applyAlignment="1">
      <alignment horizontal="center" shrinkToFit="1"/>
    </xf>
    <xf numFmtId="0" fontId="28" fillId="0" borderId="21" xfId="0" applyFont="1" applyFill="1" applyBorder="1" applyAlignment="1">
      <alignment vertical="center" textRotation="255" shrinkToFit="1"/>
    </xf>
    <xf numFmtId="0" fontId="39" fillId="25" borderId="0" xfId="0" applyFont="1" applyFill="1" applyBorder="1" applyAlignment="1">
      <alignment horizontal="center" vertical="center"/>
    </xf>
    <xf numFmtId="0" fontId="28" fillId="0" borderId="21" xfId="0" applyFont="1" applyBorder="1" applyAlignment="1">
      <alignment vertical="center" textRotation="180" shrinkToFit="1"/>
    </xf>
    <xf numFmtId="0" fontId="22" fillId="0" borderId="21" xfId="0" applyFont="1" applyBorder="1" applyAlignment="1">
      <alignment vertical="center" textRotation="180" shrinkToFit="1"/>
    </xf>
    <xf numFmtId="0" fontId="28" fillId="0" borderId="32" xfId="0" applyFont="1" applyBorder="1" applyAlignment="1">
      <alignment vertical="center" textRotation="180" shrinkToFit="1"/>
    </xf>
    <xf numFmtId="0" fontId="31" fillId="0" borderId="0" xfId="0" applyFont="1" applyAlignment="1">
      <alignment horizont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8" fillId="0" borderId="0" xfId="0" applyFont="1" applyAlignment="1">
      <alignment horizontal="left" shrinkToFit="1"/>
    </xf>
    <xf numFmtId="0" fontId="33" fillId="0" borderId="0" xfId="0" applyFont="1" applyAlignment="1">
      <alignment horizontal="center" shrinkToFit="1"/>
    </xf>
    <xf numFmtId="0" fontId="33" fillId="0" borderId="0" xfId="0" applyFont="1" applyAlignment="1">
      <alignment horizontal="left" shrinkToFit="1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24" xfId="0" applyFon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right"/>
    </xf>
    <xf numFmtId="0" fontId="28" fillId="0" borderId="26" xfId="0" applyFont="1" applyBorder="1" applyAlignment="1">
      <alignment vertical="center" textRotation="180" shrinkToFit="1"/>
    </xf>
    <xf numFmtId="9" fontId="3" fillId="0" borderId="0" xfId="0" applyNumberFormat="1" applyFont="1">
      <alignment vertical="center"/>
    </xf>
    <xf numFmtId="0" fontId="28" fillId="0" borderId="0" xfId="0" applyFont="1" applyAlignment="1">
      <alignment horizontal="right"/>
    </xf>
    <xf numFmtId="0" fontId="22" fillId="0" borderId="21" xfId="0" applyFont="1" applyBorder="1" applyAlignment="1">
      <alignment vertical="center" shrinkToFit="1"/>
    </xf>
    <xf numFmtId="0" fontId="3" fillId="0" borderId="27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 shrinkToFit="1"/>
    </xf>
    <xf numFmtId="0" fontId="47" fillId="0" borderId="37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1" xfId="0" applyFont="1" applyBorder="1" applyAlignment="1">
      <alignment horizontal="center" wrapText="1"/>
    </xf>
    <xf numFmtId="0" fontId="43" fillId="0" borderId="58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4" fillId="0" borderId="58" xfId="0" applyFont="1" applyBorder="1" applyAlignment="1">
      <alignment horizontal="center" shrinkToFit="1"/>
    </xf>
    <xf numFmtId="0" fontId="44" fillId="0" borderId="39" xfId="0" applyFont="1" applyBorder="1" applyAlignment="1">
      <alignment horizontal="center" shrinkToFit="1"/>
    </xf>
    <xf numFmtId="0" fontId="44" fillId="0" borderId="47" xfId="0" applyFont="1" applyBorder="1" applyAlignment="1">
      <alignment horizontal="center" shrinkToFit="1"/>
    </xf>
    <xf numFmtId="0" fontId="42" fillId="0" borderId="66" xfId="0" applyFont="1" applyBorder="1" applyAlignment="1">
      <alignment horizontal="center" shrinkToFit="1"/>
    </xf>
    <xf numFmtId="0" fontId="42" fillId="0" borderId="44" xfId="0" applyFont="1" applyBorder="1" applyAlignment="1">
      <alignment horizontal="center" shrinkToFit="1"/>
    </xf>
    <xf numFmtId="0" fontId="42" fillId="0" borderId="67" xfId="0" applyFont="1" applyBorder="1" applyAlignment="1">
      <alignment horizontal="center" shrinkToFit="1"/>
    </xf>
    <xf numFmtId="184" fontId="41" fillId="27" borderId="55" xfId="0" applyNumberFormat="1" applyFont="1" applyFill="1" applyBorder="1" applyAlignment="1">
      <alignment horizontal="center" wrapText="1"/>
    </xf>
    <xf numFmtId="184" fontId="41" fillId="27" borderId="56" xfId="0" applyNumberFormat="1" applyFont="1" applyFill="1" applyBorder="1" applyAlignment="1">
      <alignment horizontal="center" wrapText="1"/>
    </xf>
    <xf numFmtId="184" fontId="41" fillId="27" borderId="57" xfId="0" applyNumberFormat="1" applyFont="1" applyFill="1" applyBorder="1" applyAlignment="1">
      <alignment horizontal="center" wrapText="1"/>
    </xf>
    <xf numFmtId="0" fontId="43" fillId="0" borderId="58" xfId="0" applyFont="1" applyBorder="1" applyAlignment="1">
      <alignment horizontal="center" shrinkToFit="1"/>
    </xf>
    <xf numFmtId="0" fontId="43" fillId="0" borderId="39" xfId="0" applyFont="1" applyBorder="1" applyAlignment="1">
      <alignment horizontal="center" shrinkToFit="1"/>
    </xf>
    <xf numFmtId="0" fontId="43" fillId="0" borderId="47" xfId="0" applyFont="1" applyBorder="1" applyAlignment="1">
      <alignment horizontal="center" shrinkToFit="1"/>
    </xf>
    <xf numFmtId="0" fontId="44" fillId="0" borderId="59" xfId="0" applyFont="1" applyBorder="1" applyAlignment="1">
      <alignment horizontal="center" shrinkToFit="1"/>
    </xf>
    <xf numFmtId="0" fontId="44" fillId="0" borderId="40" xfId="0" applyFont="1" applyBorder="1" applyAlignment="1">
      <alignment horizontal="center" shrinkToFit="1"/>
    </xf>
    <xf numFmtId="0" fontId="44" fillId="0" borderId="46" xfId="0" applyFont="1" applyBorder="1" applyAlignment="1">
      <alignment horizontal="center" shrinkToFit="1"/>
    </xf>
    <xf numFmtId="0" fontId="45" fillId="0" borderId="37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1" xfId="0" applyFont="1" applyBorder="1" applyAlignment="1">
      <alignment horizontal="center" shrinkToFit="1"/>
    </xf>
    <xf numFmtId="0" fontId="46" fillId="0" borderId="37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1" xfId="0" applyFont="1" applyFill="1" applyBorder="1" applyAlignment="1">
      <alignment horizontal="center" shrinkToFit="1"/>
    </xf>
    <xf numFmtId="179" fontId="41" fillId="0" borderId="55" xfId="0" applyNumberFormat="1" applyFont="1" applyBorder="1" applyAlignment="1">
      <alignment horizontal="center" wrapText="1"/>
    </xf>
    <xf numFmtId="179" fontId="41" fillId="0" borderId="56" xfId="0" applyNumberFormat="1" applyFont="1" applyBorder="1" applyAlignment="1">
      <alignment horizontal="center" wrapText="1"/>
    </xf>
    <xf numFmtId="179" fontId="41" fillId="0" borderId="57" xfId="0" applyNumberFormat="1" applyFont="1" applyBorder="1" applyAlignment="1">
      <alignment horizontal="center" wrapText="1"/>
    </xf>
    <xf numFmtId="180" fontId="41" fillId="0" borderId="56" xfId="0" applyNumberFormat="1" applyFont="1" applyBorder="1" applyAlignment="1">
      <alignment horizontal="center" wrapText="1"/>
    </xf>
    <xf numFmtId="180" fontId="41" fillId="0" borderId="57" xfId="0" applyNumberFormat="1" applyFont="1" applyBorder="1" applyAlignment="1">
      <alignment horizontal="center" wrapText="1"/>
    </xf>
    <xf numFmtId="0" fontId="57" fillId="26" borderId="58" xfId="0" applyFont="1" applyFill="1" applyBorder="1" applyAlignment="1">
      <alignment horizontal="center" shrinkToFit="1"/>
    </xf>
    <xf numFmtId="0" fontId="57" fillId="26" borderId="39" xfId="0" applyFont="1" applyFill="1" applyBorder="1" applyAlignment="1">
      <alignment horizontal="center" shrinkToFit="1"/>
    </xf>
    <xf numFmtId="0" fontId="57" fillId="26" borderId="47" xfId="0" applyFont="1" applyFill="1" applyBorder="1" applyAlignment="1">
      <alignment horizontal="center" shrinkToFit="1"/>
    </xf>
    <xf numFmtId="0" fontId="44" fillId="0" borderId="58" xfId="0" applyFont="1" applyFill="1" applyBorder="1" applyAlignment="1">
      <alignment horizontal="center" shrinkToFit="1"/>
    </xf>
    <xf numFmtId="0" fontId="44" fillId="0" borderId="39" xfId="0" applyFont="1" applyFill="1" applyBorder="1" applyAlignment="1">
      <alignment horizontal="center" shrinkToFit="1"/>
    </xf>
    <xf numFmtId="0" fontId="44" fillId="0" borderId="47" xfId="0" applyFont="1" applyFill="1" applyBorder="1" applyAlignment="1">
      <alignment horizontal="center" shrinkToFit="1"/>
    </xf>
    <xf numFmtId="181" fontId="41" fillId="0" borderId="55" xfId="0" applyNumberFormat="1" applyFont="1" applyBorder="1" applyAlignment="1">
      <alignment horizontal="center" wrapText="1"/>
    </xf>
    <xf numFmtId="181" fontId="41" fillId="0" borderId="56" xfId="0" applyNumberFormat="1" applyFont="1" applyBorder="1" applyAlignment="1">
      <alignment horizontal="center" wrapText="1"/>
    </xf>
    <xf numFmtId="181" fontId="41" fillId="0" borderId="57" xfId="0" applyNumberFormat="1" applyFont="1" applyBorder="1" applyAlignment="1">
      <alignment horizontal="center" wrapText="1"/>
    </xf>
    <xf numFmtId="0" fontId="42" fillId="0" borderId="66" xfId="0" applyFont="1" applyBorder="1" applyAlignment="1">
      <alignment horizontal="center" wrapText="1"/>
    </xf>
    <xf numFmtId="0" fontId="42" fillId="0" borderId="44" xfId="0" applyFont="1" applyBorder="1" applyAlignment="1">
      <alignment horizontal="center" wrapText="1"/>
    </xf>
    <xf numFmtId="0" fontId="42" fillId="0" borderId="67" xfId="0" applyFont="1" applyBorder="1" applyAlignment="1">
      <alignment horizontal="center" wrapText="1"/>
    </xf>
    <xf numFmtId="0" fontId="46" fillId="0" borderId="0" xfId="0" applyFont="1" applyBorder="1" applyAlignment="1">
      <alignment horizontal="center" wrapText="1"/>
    </xf>
    <xf numFmtId="0" fontId="46" fillId="0" borderId="41" xfId="0" applyFont="1" applyBorder="1" applyAlignment="1">
      <alignment horizontal="center" wrapText="1"/>
    </xf>
    <xf numFmtId="0" fontId="42" fillId="0" borderId="37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0" fontId="46" fillId="0" borderId="37" xfId="0" applyFont="1" applyBorder="1" applyAlignment="1">
      <alignment horizontal="center" shrinkToFit="1"/>
    </xf>
    <xf numFmtId="0" fontId="46" fillId="0" borderId="0" xfId="0" applyFont="1" applyAlignment="1">
      <alignment horizontal="center" shrinkToFit="1"/>
    </xf>
    <xf numFmtId="0" fontId="46" fillId="0" borderId="41" xfId="0" applyFont="1" applyBorder="1" applyAlignment="1">
      <alignment horizontal="center" shrinkToFit="1"/>
    </xf>
    <xf numFmtId="0" fontId="45" fillId="0" borderId="0" xfId="0" applyFont="1" applyAlignment="1">
      <alignment horizontal="center" shrinkToFit="1"/>
    </xf>
    <xf numFmtId="0" fontId="45" fillId="0" borderId="0" xfId="0" applyFont="1" applyFill="1" applyBorder="1" applyAlignment="1">
      <alignment horizontal="center"/>
    </xf>
    <xf numFmtId="0" fontId="45" fillId="0" borderId="41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1" xfId="0" applyFont="1" applyFill="1" applyBorder="1" applyAlignment="1">
      <alignment horizontal="center"/>
    </xf>
    <xf numFmtId="0" fontId="47" fillId="0" borderId="0" xfId="0" applyFont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1" xfId="0" applyFont="1" applyFill="1" applyBorder="1" applyAlignment="1">
      <alignment horizontal="center" wrapText="1"/>
    </xf>
    <xf numFmtId="0" fontId="45" fillId="0" borderId="59" xfId="0" applyFont="1" applyBorder="1" applyAlignment="1">
      <alignment horizontal="center" shrinkToFit="1"/>
    </xf>
    <xf numFmtId="0" fontId="45" fillId="0" borderId="40" xfId="0" applyFont="1" applyBorder="1" applyAlignment="1">
      <alignment horizontal="center" shrinkToFit="1"/>
    </xf>
    <xf numFmtId="0" fontId="45" fillId="0" borderId="46" xfId="0" applyFont="1" applyBorder="1" applyAlignment="1">
      <alignment horizontal="center" shrinkToFit="1"/>
    </xf>
    <xf numFmtId="0" fontId="47" fillId="0" borderId="37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1" xfId="0" applyFont="1" applyFill="1" applyBorder="1" applyAlignment="1">
      <alignment horizontal="center" wrapText="1"/>
    </xf>
    <xf numFmtId="0" fontId="45" fillId="0" borderId="37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1" xfId="0" applyFont="1" applyFill="1" applyBorder="1" applyAlignment="1">
      <alignment horizontal="center" shrinkToFit="1"/>
    </xf>
    <xf numFmtId="0" fontId="58" fillId="0" borderId="66" xfId="0" applyFont="1" applyBorder="1" applyAlignment="1">
      <alignment horizontal="center" wrapText="1"/>
    </xf>
    <xf numFmtId="0" fontId="58" fillId="0" borderId="44" xfId="0" applyFont="1" applyBorder="1" applyAlignment="1">
      <alignment horizontal="center" wrapText="1"/>
    </xf>
    <xf numFmtId="0" fontId="58" fillId="0" borderId="67" xfId="0" applyFont="1" applyBorder="1" applyAlignment="1">
      <alignment horizontal="center" wrapText="1"/>
    </xf>
    <xf numFmtId="0" fontId="45" fillId="0" borderId="59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 shrinkToFit="1"/>
    </xf>
    <xf numFmtId="0" fontId="45" fillId="0" borderId="46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/>
    </xf>
    <xf numFmtId="0" fontId="45" fillId="0" borderId="46" xfId="0" applyFont="1" applyFill="1" applyBorder="1" applyAlignment="1">
      <alignment horizontal="center"/>
    </xf>
    <xf numFmtId="183" fontId="41" fillId="0" borderId="55" xfId="0" applyNumberFormat="1" applyFont="1" applyBorder="1" applyAlignment="1">
      <alignment horizontal="center" wrapText="1"/>
    </xf>
    <xf numFmtId="183" fontId="41" fillId="0" borderId="56" xfId="0" applyNumberFormat="1" applyFont="1" applyBorder="1" applyAlignment="1">
      <alignment horizontal="center" wrapText="1"/>
    </xf>
    <xf numFmtId="183" fontId="41" fillId="0" borderId="57" xfId="0" applyNumberFormat="1" applyFont="1" applyBorder="1" applyAlignment="1">
      <alignment horizontal="center" wrapText="1"/>
    </xf>
    <xf numFmtId="0" fontId="49" fillId="0" borderId="37" xfId="0" applyFont="1" applyFill="1" applyBorder="1" applyAlignment="1">
      <alignment horizontal="center" wrapText="1"/>
    </xf>
    <xf numFmtId="0" fontId="46" fillId="0" borderId="0" xfId="0" applyFont="1" applyBorder="1" applyAlignment="1">
      <alignment horizontal="center" shrinkToFit="1"/>
    </xf>
    <xf numFmtId="0" fontId="42" fillId="0" borderId="44" xfId="0" applyFont="1" applyBorder="1" applyAlignment="1"/>
    <xf numFmtId="0" fontId="42" fillId="0" borderId="67" xfId="0" applyFont="1" applyBorder="1" applyAlignment="1"/>
    <xf numFmtId="0" fontId="46" fillId="0" borderId="37" xfId="0" applyFont="1" applyFill="1" applyBorder="1" applyAlignment="1">
      <alignment horizontal="center"/>
    </xf>
    <xf numFmtId="0" fontId="42" fillId="0" borderId="66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2" fillId="0" borderId="67" xfId="0" applyFont="1" applyBorder="1" applyAlignment="1">
      <alignment horizontal="center" vertical="center" wrapText="1"/>
    </xf>
    <xf numFmtId="182" fontId="41" fillId="0" borderId="55" xfId="0" applyNumberFormat="1" applyFont="1" applyBorder="1" applyAlignment="1">
      <alignment horizontal="center" wrapText="1"/>
    </xf>
    <xf numFmtId="182" fontId="41" fillId="0" borderId="56" xfId="0" applyNumberFormat="1" applyFont="1" applyBorder="1" applyAlignment="1">
      <alignment horizontal="center" wrapText="1"/>
    </xf>
    <xf numFmtId="182" fontId="41" fillId="0" borderId="57" xfId="0" applyNumberFormat="1" applyFont="1" applyBorder="1" applyAlignment="1">
      <alignment horizontal="center" wrapText="1"/>
    </xf>
    <xf numFmtId="0" fontId="46" fillId="0" borderId="37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4" fillId="0" borderId="59" xfId="0" applyFont="1" applyBorder="1" applyAlignment="1">
      <alignment horizontal="center"/>
    </xf>
    <xf numFmtId="0" fontId="44" fillId="0" borderId="40" xfId="0" applyFont="1" applyBorder="1" applyAlignment="1">
      <alignment horizontal="center"/>
    </xf>
    <xf numFmtId="0" fontId="44" fillId="0" borderId="46" xfId="0" applyFont="1" applyBorder="1" applyAlignment="1">
      <alignment horizontal="center"/>
    </xf>
    <xf numFmtId="0" fontId="45" fillId="0" borderId="59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39" fillId="25" borderId="0" xfId="0" applyFont="1" applyFill="1" applyBorder="1" applyAlignment="1">
      <alignment horizontal="center" vertical="center"/>
    </xf>
    <xf numFmtId="0" fontId="39" fillId="25" borderId="48" xfId="0" applyFont="1" applyFill="1" applyBorder="1" applyAlignment="1">
      <alignment horizontal="center" vertical="center"/>
    </xf>
    <xf numFmtId="180" fontId="41" fillId="0" borderId="55" xfId="0" applyNumberFormat="1" applyFont="1" applyBorder="1" applyAlignment="1">
      <alignment horizontal="center" wrapText="1"/>
    </xf>
    <xf numFmtId="9" fontId="57" fillId="26" borderId="58" xfId="43" applyFont="1" applyFill="1" applyBorder="1" applyAlignment="1">
      <alignment horizontal="center" shrinkToFit="1"/>
    </xf>
    <xf numFmtId="9" fontId="57" fillId="26" borderId="39" xfId="43" applyFont="1" applyFill="1" applyBorder="1" applyAlignment="1">
      <alignment horizontal="center" shrinkToFit="1"/>
    </xf>
    <xf numFmtId="9" fontId="57" fillId="26" borderId="47" xfId="43" applyFont="1" applyFill="1" applyBorder="1" applyAlignment="1">
      <alignment horizontal="center" shrinkToFit="1"/>
    </xf>
    <xf numFmtId="0" fontId="45" fillId="0" borderId="37" xfId="0" applyFont="1" applyFill="1" applyBorder="1" applyAlignment="1">
      <alignment horizontal="center"/>
    </xf>
    <xf numFmtId="0" fontId="38" fillId="25" borderId="0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0" fontId="49" fillId="0" borderId="37" xfId="0" applyFont="1" applyBorder="1" applyAlignment="1">
      <alignment horizontal="center" wrapText="1"/>
    </xf>
    <xf numFmtId="0" fontId="49" fillId="0" borderId="0" xfId="0" applyFont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58" fillId="0" borderId="37" xfId="0" applyFont="1" applyBorder="1" applyAlignment="1">
      <alignment horizontal="center" wrapText="1"/>
    </xf>
    <xf numFmtId="0" fontId="58" fillId="0" borderId="0" xfId="0" applyFont="1" applyBorder="1" applyAlignment="1">
      <alignment horizontal="center" wrapText="1"/>
    </xf>
    <xf numFmtId="0" fontId="58" fillId="0" borderId="41" xfId="0" applyFont="1" applyBorder="1" applyAlignment="1">
      <alignment horizontal="center" wrapTex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33" fillId="0" borderId="20" xfId="0" applyFont="1" applyBorder="1" applyAlignment="1">
      <alignment horizontal="center" vertical="center" textRotation="255" shrinkToFit="1"/>
    </xf>
    <xf numFmtId="0" fontId="27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45" xfId="0" applyFont="1" applyBorder="1" applyAlignment="1">
      <alignment horizontal="right" vertical="top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4" fillId="0" borderId="17" xfId="0" applyFont="1" applyBorder="1" applyAlignment="1">
      <alignment horizontal="center" vertical="center" textRotation="180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5" xfId="0" applyFont="1" applyBorder="1" applyAlignment="1">
      <alignment horizontal="right" vertical="top"/>
    </xf>
    <xf numFmtId="0" fontId="24" fillId="0" borderId="73" xfId="0" applyFont="1" applyBorder="1" applyAlignment="1">
      <alignment horizontal="center" vertical="center" textRotation="180" shrinkToFit="1"/>
    </xf>
    <xf numFmtId="0" fontId="24" fillId="0" borderId="68" xfId="0" applyFont="1" applyBorder="1" applyAlignment="1">
      <alignment horizontal="center" vertical="center" textRotation="180" shrinkToFit="1"/>
    </xf>
    <xf numFmtId="0" fontId="22" fillId="0" borderId="76" xfId="0" applyFont="1" applyFill="1" applyBorder="1" applyAlignment="1">
      <alignment horizontal="center" vertical="center" wrapText="1" shrinkToFit="1"/>
    </xf>
    <xf numFmtId="0" fontId="22" fillId="0" borderId="77" xfId="0" applyFont="1" applyFill="1" applyBorder="1" applyAlignment="1">
      <alignment horizontal="center" vertical="center" wrapText="1" shrinkToFit="1"/>
    </xf>
    <xf numFmtId="0" fontId="22" fillId="0" borderId="79" xfId="0" applyFont="1" applyFill="1" applyBorder="1" applyAlignment="1">
      <alignment horizontal="center" vertical="center" wrapText="1" shrinkToFit="1"/>
    </xf>
    <xf numFmtId="0" fontId="22" fillId="0" borderId="24" xfId="0" applyFont="1" applyFill="1" applyBorder="1" applyAlignment="1">
      <alignment horizontal="center" vertical="center" wrapText="1" shrinkToFit="1"/>
    </xf>
    <xf numFmtId="0" fontId="28" fillId="0" borderId="35" xfId="0" applyFont="1" applyBorder="1" applyAlignment="1">
      <alignment horizontal="center" vertical="center" wrapText="1" shrinkToFit="1"/>
    </xf>
    <xf numFmtId="0" fontId="28" fillId="0" borderId="21" xfId="0" applyFont="1" applyBorder="1" applyAlignment="1">
      <alignment horizontal="center" vertical="center" wrapText="1" shrinkToFit="1"/>
    </xf>
    <xf numFmtId="0" fontId="28" fillId="0" borderId="26" xfId="0" applyFont="1" applyBorder="1" applyAlignment="1">
      <alignment horizontal="center" vertical="center" wrapText="1" shrinkToFit="1"/>
    </xf>
    <xf numFmtId="0" fontId="30" fillId="0" borderId="0" xfId="0" applyFont="1" applyAlignment="1">
      <alignment horizontal="center" shrinkToFit="1"/>
    </xf>
    <xf numFmtId="0" fontId="25" fillId="0" borderId="0" xfId="0" applyFont="1" applyAlignment="1">
      <alignment horizontal="left" shrinkToFit="1"/>
    </xf>
    <xf numFmtId="0" fontId="28" fillId="0" borderId="0" xfId="0" applyFont="1" applyAlignment="1">
      <alignment horizontal="left" shrinkToFit="1"/>
    </xf>
    <xf numFmtId="0" fontId="3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百分比" xfId="43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38</xdr:row>
      <xdr:rowOff>161925</xdr:rowOff>
    </xdr:from>
    <xdr:to>
      <xdr:col>20</xdr:col>
      <xdr:colOff>0</xdr:colOff>
      <xdr:row>39</xdr:row>
      <xdr:rowOff>0</xdr:rowOff>
    </xdr:to>
    <xdr:grpSp>
      <xdr:nvGrpSpPr>
        <xdr:cNvPr id="1094" name="Group 1">
          <a:extLst>
            <a:ext uri="{FF2B5EF4-FFF2-40B4-BE49-F238E27FC236}">
              <a16:creationId xmlns:a16="http://schemas.microsoft.com/office/drawing/2014/main" xmlns="" id="{00000000-0008-0000-0000-000046040000}"/>
            </a:ext>
          </a:extLst>
        </xdr:cNvPr>
        <xdr:cNvGrpSpPr>
          <a:grpSpLocks/>
        </xdr:cNvGrpSpPr>
      </xdr:nvGrpSpPr>
      <xdr:grpSpPr bwMode="auto">
        <a:xfrm>
          <a:off x="11603182" y="7019925"/>
          <a:ext cx="0" cy="2598"/>
          <a:chOff x="0" y="62"/>
          <a:chExt cx="279" cy="60"/>
        </a:xfrm>
      </xdr:grpSpPr>
      <xdr:sp macro="" textlink="">
        <xdr:nvSpPr>
          <xdr:cNvPr id="2050" name="Text Box 2">
            <a:extLst>
              <a:ext uri="{FF2B5EF4-FFF2-40B4-BE49-F238E27FC236}">
                <a16:creationId xmlns:a16="http://schemas.microsoft.com/office/drawing/2014/main" xmlns="" id="{00000000-0008-0000-0000-000002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>
            <a:extLst>
              <a:ext uri="{FF2B5EF4-FFF2-40B4-BE49-F238E27FC236}">
                <a16:creationId xmlns:a16="http://schemas.microsoft.com/office/drawing/2014/main" xmlns="" id="{00000000-0008-0000-0000-000048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12</xdr:col>
      <xdr:colOff>148937</xdr:colOff>
      <xdr:row>44</xdr:row>
      <xdr:rowOff>40897</xdr:rowOff>
    </xdr:from>
    <xdr:to>
      <xdr:col>13</xdr:col>
      <xdr:colOff>415634</xdr:colOff>
      <xdr:row>46</xdr:row>
      <xdr:rowOff>102179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7110846" y="8015920"/>
          <a:ext cx="846856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47624</xdr:colOff>
      <xdr:row>44</xdr:row>
      <xdr:rowOff>60614</xdr:rowOff>
    </xdr:from>
    <xdr:to>
      <xdr:col>15</xdr:col>
      <xdr:colOff>415635</xdr:colOff>
      <xdr:row>47</xdr:row>
      <xdr:rowOff>9526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8169851" y="8035637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17318</xdr:colOff>
      <xdr:row>31</xdr:row>
      <xdr:rowOff>8660</xdr:rowOff>
    </xdr:from>
    <xdr:to>
      <xdr:col>15</xdr:col>
      <xdr:colOff>554183</xdr:colOff>
      <xdr:row>38</xdr:row>
      <xdr:rowOff>147203</xdr:rowOff>
    </xdr:to>
    <xdr:pic>
      <xdr:nvPicPr>
        <xdr:cNvPr id="11" name="圖片 10" descr="端午節.jpg">
          <a:extLst>
            <a:ext uri="{FF2B5EF4-FFF2-40B4-BE49-F238E27FC236}">
              <a16:creationId xmlns:a16="http://schemas.microsoft.com/office/drawing/2014/main" xmlns="" id="{53172F19-5B49-4C9D-A116-B8FB4C9AB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r="15697"/>
        <a:stretch>
          <a:fillRect/>
        </a:stretch>
      </xdr:blipFill>
      <xdr:spPr>
        <a:xfrm>
          <a:off x="6979227" y="5576455"/>
          <a:ext cx="2277342" cy="14287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&#20116;&#36913;&#26126;&#3204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01-0630菜單"/>
      <sheetName val="第一週明細"/>
      <sheetName val="第二週明細"/>
      <sheetName val="第三週明細"/>
      <sheetName val="第四週明細"/>
      <sheetName val="第五週明細 "/>
      <sheetName val="Sheet2"/>
      <sheetName val="1001-1030菜單"/>
      <sheetName val="0830-0930菜單"/>
      <sheetName val="第五週明細"/>
      <sheetName val="1001-1031菜單"/>
    </sheetNames>
    <sheetDataSet>
      <sheetData sheetId="0"/>
      <sheetData sheetId="1"/>
      <sheetData sheetId="2"/>
      <sheetData sheetId="3"/>
      <sheetData sheetId="4"/>
      <sheetData sheetId="5">
        <row r="5">
          <cell r="W5" t="str">
            <v>醣類：</v>
          </cell>
        </row>
        <row r="6">
          <cell r="W6" t="str">
            <v>101g</v>
          </cell>
        </row>
        <row r="8">
          <cell r="W8" t="str">
            <v>19g</v>
          </cell>
        </row>
        <row r="10">
          <cell r="W10" t="str">
            <v>26g</v>
          </cell>
        </row>
        <row r="12">
          <cell r="W12" t="str">
            <v>690kcal</v>
          </cell>
        </row>
        <row r="14">
          <cell r="W14" t="str">
            <v>100g</v>
          </cell>
        </row>
        <row r="16">
          <cell r="W16" t="str">
            <v>23g</v>
          </cell>
        </row>
        <row r="18">
          <cell r="W18" t="str">
            <v>28g</v>
          </cell>
        </row>
        <row r="20">
          <cell r="W20" t="str">
            <v>667kcal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V48"/>
  <sheetViews>
    <sheetView topLeftCell="A13" zoomScale="110" zoomScaleNormal="110" workbookViewId="0">
      <selection activeCell="Q15" sqref="Q15:T15"/>
    </sheetView>
  </sheetViews>
  <sheetFormatPr defaultRowHeight="16.5"/>
  <cols>
    <col min="1" max="20" width="7.625" style="179" customWidth="1"/>
    <col min="21" max="21" width="18.875" style="179" hidden="1" customWidth="1"/>
    <col min="22" max="16384" width="9" style="179"/>
  </cols>
  <sheetData>
    <row r="1" spans="1:22" ht="12.75" customHeight="1">
      <c r="A1" s="390" t="s">
        <v>347</v>
      </c>
      <c r="B1" s="390"/>
      <c r="C1" s="390"/>
      <c r="D1" s="390"/>
      <c r="E1" s="390"/>
      <c r="F1" s="390"/>
      <c r="G1" s="390"/>
      <c r="H1" s="390"/>
      <c r="I1" s="173"/>
      <c r="J1" s="173"/>
      <c r="K1" s="173"/>
      <c r="L1" s="175"/>
      <c r="M1" s="241" t="s">
        <v>325</v>
      </c>
      <c r="N1" s="176"/>
      <c r="O1" s="177"/>
      <c r="P1" s="175"/>
      <c r="Q1" s="175"/>
      <c r="R1" s="175"/>
      <c r="S1" s="178"/>
      <c r="T1" s="178"/>
    </row>
    <row r="2" spans="1:22" ht="11.25" customHeight="1">
      <c r="A2" s="390"/>
      <c r="B2" s="390"/>
      <c r="C2" s="390"/>
      <c r="D2" s="390"/>
      <c r="E2" s="390"/>
      <c r="F2" s="390"/>
      <c r="G2" s="390"/>
      <c r="H2" s="390"/>
      <c r="I2" s="173"/>
      <c r="J2" s="173"/>
      <c r="K2" s="173"/>
      <c r="L2" s="175"/>
      <c r="M2" s="383" t="s">
        <v>56</v>
      </c>
      <c r="N2" s="383"/>
      <c r="O2" s="383"/>
      <c r="P2" s="175"/>
      <c r="Q2" s="175"/>
      <c r="R2" s="175"/>
      <c r="S2" s="178"/>
      <c r="T2" s="178"/>
    </row>
    <row r="3" spans="1:22" ht="10.5" customHeight="1" thickBot="1">
      <c r="A3" s="391"/>
      <c r="B3" s="391"/>
      <c r="C3" s="391"/>
      <c r="D3" s="391"/>
      <c r="E3" s="391"/>
      <c r="F3" s="391"/>
      <c r="G3" s="391"/>
      <c r="H3" s="391"/>
      <c r="I3" s="174"/>
      <c r="J3" s="174"/>
      <c r="K3" s="174"/>
      <c r="L3" s="172"/>
      <c r="M3" s="384"/>
      <c r="N3" s="384"/>
      <c r="O3" s="384"/>
      <c r="P3" s="172"/>
      <c r="Q3" s="172"/>
      <c r="R3" s="172"/>
      <c r="S3" s="178"/>
      <c r="T3" s="178"/>
    </row>
    <row r="4" spans="1:22" s="180" customFormat="1" ht="15" customHeight="1">
      <c r="A4" s="370">
        <v>1</v>
      </c>
      <c r="B4" s="371"/>
      <c r="C4" s="371"/>
      <c r="D4" s="372"/>
      <c r="E4" s="359">
        <v>2</v>
      </c>
      <c r="F4" s="360"/>
      <c r="G4" s="360"/>
      <c r="H4" s="361"/>
      <c r="I4" s="309">
        <v>3</v>
      </c>
      <c r="J4" s="310"/>
      <c r="K4" s="310"/>
      <c r="L4" s="311"/>
      <c r="M4" s="312">
        <v>4</v>
      </c>
      <c r="N4" s="312"/>
      <c r="O4" s="312"/>
      <c r="P4" s="313"/>
      <c r="Q4" s="320">
        <v>5</v>
      </c>
      <c r="R4" s="321"/>
      <c r="S4" s="321"/>
      <c r="T4" s="322"/>
      <c r="V4" s="181"/>
    </row>
    <row r="5" spans="1:22" s="180" customFormat="1" ht="15" customHeight="1">
      <c r="A5" s="297" t="s">
        <v>54</v>
      </c>
      <c r="B5" s="298"/>
      <c r="C5" s="298"/>
      <c r="D5" s="299"/>
      <c r="E5" s="285" t="s">
        <v>53</v>
      </c>
      <c r="F5" s="286"/>
      <c r="G5" s="286"/>
      <c r="H5" s="287"/>
      <c r="I5" s="314" t="s">
        <v>280</v>
      </c>
      <c r="J5" s="315"/>
      <c r="K5" s="315"/>
      <c r="L5" s="316"/>
      <c r="M5" s="297" t="s">
        <v>232</v>
      </c>
      <c r="N5" s="298"/>
      <c r="O5" s="298"/>
      <c r="P5" s="299"/>
      <c r="Q5" s="297" t="s">
        <v>54</v>
      </c>
      <c r="R5" s="298"/>
      <c r="S5" s="298"/>
      <c r="T5" s="299"/>
      <c r="U5" s="191"/>
      <c r="V5" s="181"/>
    </row>
    <row r="6" spans="1:22" s="180" customFormat="1" ht="15" customHeight="1">
      <c r="A6" s="300" t="s">
        <v>316</v>
      </c>
      <c r="B6" s="301"/>
      <c r="C6" s="301"/>
      <c r="D6" s="302"/>
      <c r="E6" s="300" t="s">
        <v>317</v>
      </c>
      <c r="F6" s="301"/>
      <c r="G6" s="301"/>
      <c r="H6" s="302"/>
      <c r="I6" s="300" t="s">
        <v>213</v>
      </c>
      <c r="J6" s="301"/>
      <c r="K6" s="301"/>
      <c r="L6" s="302"/>
      <c r="M6" s="301" t="s">
        <v>176</v>
      </c>
      <c r="N6" s="301"/>
      <c r="O6" s="301"/>
      <c r="P6" s="302"/>
      <c r="Q6" s="300" t="s">
        <v>171</v>
      </c>
      <c r="R6" s="301"/>
      <c r="S6" s="301"/>
      <c r="T6" s="302"/>
      <c r="U6" s="191"/>
      <c r="V6" s="181"/>
    </row>
    <row r="7" spans="1:22" s="180" customFormat="1" ht="15" customHeight="1">
      <c r="A7" s="303" t="s">
        <v>278</v>
      </c>
      <c r="B7" s="304"/>
      <c r="C7" s="304"/>
      <c r="D7" s="305"/>
      <c r="E7" s="389" t="s">
        <v>214</v>
      </c>
      <c r="F7" s="335"/>
      <c r="G7" s="335"/>
      <c r="H7" s="336"/>
      <c r="I7" s="348" t="s">
        <v>215</v>
      </c>
      <c r="J7" s="349"/>
      <c r="K7" s="349"/>
      <c r="L7" s="350"/>
      <c r="M7" s="335" t="s">
        <v>177</v>
      </c>
      <c r="N7" s="335"/>
      <c r="O7" s="335"/>
      <c r="P7" s="336"/>
      <c r="Q7" s="303" t="s">
        <v>326</v>
      </c>
      <c r="R7" s="334"/>
      <c r="S7" s="334"/>
      <c r="T7" s="305"/>
      <c r="U7" s="182"/>
      <c r="V7" s="181"/>
    </row>
    <row r="8" spans="1:22" s="180" customFormat="1" ht="15" customHeight="1">
      <c r="A8" s="331" t="s">
        <v>216</v>
      </c>
      <c r="B8" s="363"/>
      <c r="C8" s="363"/>
      <c r="D8" s="333"/>
      <c r="E8" s="366" t="s">
        <v>318</v>
      </c>
      <c r="F8" s="337"/>
      <c r="G8" s="337"/>
      <c r="H8" s="338"/>
      <c r="I8" s="306" t="s">
        <v>259</v>
      </c>
      <c r="J8" s="307"/>
      <c r="K8" s="307"/>
      <c r="L8" s="308"/>
      <c r="M8" s="337" t="s">
        <v>319</v>
      </c>
      <c r="N8" s="337"/>
      <c r="O8" s="337"/>
      <c r="P8" s="338"/>
      <c r="Q8" s="331" t="s">
        <v>327</v>
      </c>
      <c r="R8" s="332"/>
      <c r="S8" s="332"/>
      <c r="T8" s="333"/>
      <c r="U8" s="191"/>
      <c r="V8" s="181"/>
    </row>
    <row r="9" spans="1:22" s="180" customFormat="1" ht="15" customHeight="1">
      <c r="A9" s="282" t="s">
        <v>217</v>
      </c>
      <c r="B9" s="283"/>
      <c r="C9" s="283"/>
      <c r="D9" s="284"/>
      <c r="E9" s="362" t="s">
        <v>75</v>
      </c>
      <c r="F9" s="340"/>
      <c r="G9" s="340"/>
      <c r="H9" s="341"/>
      <c r="I9" s="362" t="s">
        <v>218</v>
      </c>
      <c r="J9" s="340"/>
      <c r="K9" s="340"/>
      <c r="L9" s="341"/>
      <c r="M9" s="282" t="s">
        <v>175</v>
      </c>
      <c r="N9" s="283"/>
      <c r="O9" s="283"/>
      <c r="P9" s="284"/>
      <c r="Q9" s="282" t="s">
        <v>77</v>
      </c>
      <c r="R9" s="339"/>
      <c r="S9" s="339"/>
      <c r="T9" s="284"/>
      <c r="U9" s="182"/>
      <c r="V9" s="181"/>
    </row>
    <row r="10" spans="1:22" s="180" customFormat="1" ht="15" customHeight="1">
      <c r="A10" s="291" t="s">
        <v>219</v>
      </c>
      <c r="B10" s="292"/>
      <c r="C10" s="292"/>
      <c r="D10" s="293"/>
      <c r="E10" s="291" t="s">
        <v>220</v>
      </c>
      <c r="F10" s="292"/>
      <c r="G10" s="292"/>
      <c r="H10" s="293"/>
      <c r="I10" s="323" t="s">
        <v>221</v>
      </c>
      <c r="J10" s="324"/>
      <c r="K10" s="324"/>
      <c r="L10" s="325"/>
      <c r="M10" s="292" t="s">
        <v>178</v>
      </c>
      <c r="N10" s="292"/>
      <c r="O10" s="292"/>
      <c r="P10" s="293"/>
      <c r="Q10" s="323" t="s">
        <v>80</v>
      </c>
      <c r="R10" s="324"/>
      <c r="S10" s="324"/>
      <c r="T10" s="325"/>
      <c r="V10" s="181"/>
    </row>
    <row r="11" spans="1:22" s="187" customFormat="1" ht="12" customHeight="1">
      <c r="A11" s="205" t="s">
        <v>52</v>
      </c>
      <c r="B11" s="206" t="str">
        <f>第一週明細!W12</f>
        <v>686kcal</v>
      </c>
      <c r="C11" s="206" t="s">
        <v>10</v>
      </c>
      <c r="D11" s="206" t="str">
        <f>第一週明細!W8</f>
        <v>23g</v>
      </c>
      <c r="E11" s="205" t="s">
        <v>52</v>
      </c>
      <c r="F11" s="206" t="str">
        <f>第一週明細!W20</f>
        <v>696kcal</v>
      </c>
      <c r="G11" s="206" t="s">
        <v>10</v>
      </c>
      <c r="H11" s="206" t="str">
        <f>第一週明細!W16</f>
        <v>19g</v>
      </c>
      <c r="I11" s="205" t="s">
        <v>55</v>
      </c>
      <c r="J11" s="210" t="str">
        <f>第一週明細!W28</f>
        <v>677kcal</v>
      </c>
      <c r="K11" s="206" t="s">
        <v>10</v>
      </c>
      <c r="L11" s="201" t="str">
        <f>第一週明細!W24</f>
        <v>24g</v>
      </c>
      <c r="M11" s="208" t="s">
        <v>182</v>
      </c>
      <c r="N11" s="206" t="s">
        <v>183</v>
      </c>
      <c r="O11" s="206" t="s">
        <v>10</v>
      </c>
      <c r="P11" s="206" t="s">
        <v>184</v>
      </c>
      <c r="Q11" s="205" t="s">
        <v>182</v>
      </c>
      <c r="R11" s="206" t="s">
        <v>328</v>
      </c>
      <c r="S11" s="206" t="s">
        <v>10</v>
      </c>
      <c r="T11" s="206" t="s">
        <v>329</v>
      </c>
      <c r="V11" s="188"/>
    </row>
    <row r="12" spans="1:22" s="187" customFormat="1" ht="12" customHeight="1" thickBot="1">
      <c r="A12" s="189" t="s">
        <v>8</v>
      </c>
      <c r="B12" s="206" t="str">
        <f>第一週明細!W6</f>
        <v>99g</v>
      </c>
      <c r="C12" s="190" t="s">
        <v>12</v>
      </c>
      <c r="D12" s="206" t="str">
        <f>第一週明細!W10</f>
        <v>26g</v>
      </c>
      <c r="E12" s="189" t="s">
        <v>8</v>
      </c>
      <c r="F12" s="206" t="str">
        <f>第一週明細!W14</f>
        <v>101g</v>
      </c>
      <c r="G12" s="190" t="s">
        <v>12</v>
      </c>
      <c r="H12" s="206" t="str">
        <f>第一週明細!W18</f>
        <v>26g</v>
      </c>
      <c r="I12" s="189" t="s">
        <v>8</v>
      </c>
      <c r="J12" s="206" t="str">
        <f>第一週明細!W22</f>
        <v>97g</v>
      </c>
      <c r="K12" s="190" t="s">
        <v>12</v>
      </c>
      <c r="L12" s="235" t="str">
        <f>第一週明細!W26</f>
        <v>27g</v>
      </c>
      <c r="M12" s="194" t="s">
        <v>8</v>
      </c>
      <c r="N12" s="206" t="s">
        <v>185</v>
      </c>
      <c r="O12" s="190" t="s">
        <v>12</v>
      </c>
      <c r="P12" s="206" t="s">
        <v>186</v>
      </c>
      <c r="Q12" s="189" t="s">
        <v>8</v>
      </c>
      <c r="R12" s="206" t="s">
        <v>330</v>
      </c>
      <c r="S12" s="190" t="s">
        <v>12</v>
      </c>
      <c r="T12" s="206" t="s">
        <v>331</v>
      </c>
      <c r="V12" s="188"/>
    </row>
    <row r="13" spans="1:22" s="180" customFormat="1" ht="15" customHeight="1">
      <c r="A13" s="370">
        <v>8</v>
      </c>
      <c r="B13" s="371"/>
      <c r="C13" s="371"/>
      <c r="D13" s="372"/>
      <c r="E13" s="359">
        <v>9</v>
      </c>
      <c r="F13" s="360"/>
      <c r="G13" s="360"/>
      <c r="H13" s="361"/>
      <c r="I13" s="309">
        <v>10</v>
      </c>
      <c r="J13" s="310"/>
      <c r="K13" s="310"/>
      <c r="L13" s="311"/>
      <c r="M13" s="312">
        <v>11</v>
      </c>
      <c r="N13" s="312"/>
      <c r="O13" s="312"/>
      <c r="P13" s="313"/>
      <c r="Q13" s="320">
        <v>12</v>
      </c>
      <c r="R13" s="321"/>
      <c r="S13" s="321"/>
      <c r="T13" s="322"/>
      <c r="U13" s="195"/>
      <c r="V13" s="181"/>
    </row>
    <row r="14" spans="1:22" s="180" customFormat="1" ht="15" customHeight="1">
      <c r="A14" s="297" t="s">
        <v>54</v>
      </c>
      <c r="B14" s="298"/>
      <c r="C14" s="298"/>
      <c r="D14" s="299"/>
      <c r="E14" s="285" t="s">
        <v>53</v>
      </c>
      <c r="F14" s="286"/>
      <c r="G14" s="286"/>
      <c r="H14" s="287"/>
      <c r="I14" s="314" t="s">
        <v>281</v>
      </c>
      <c r="J14" s="315"/>
      <c r="K14" s="315"/>
      <c r="L14" s="316"/>
      <c r="M14" s="297" t="s">
        <v>232</v>
      </c>
      <c r="N14" s="298"/>
      <c r="O14" s="298"/>
      <c r="P14" s="299"/>
      <c r="Q14" s="297" t="s">
        <v>235</v>
      </c>
      <c r="R14" s="298"/>
      <c r="S14" s="298"/>
      <c r="T14" s="299"/>
      <c r="U14" s="196"/>
      <c r="V14" s="181"/>
    </row>
    <row r="15" spans="1:22" s="180" customFormat="1" ht="15" customHeight="1">
      <c r="A15" s="300" t="s">
        <v>171</v>
      </c>
      <c r="B15" s="301"/>
      <c r="C15" s="301"/>
      <c r="D15" s="302"/>
      <c r="E15" s="288" t="s">
        <v>368</v>
      </c>
      <c r="F15" s="289"/>
      <c r="G15" s="289"/>
      <c r="H15" s="290"/>
      <c r="I15" s="288" t="s">
        <v>321</v>
      </c>
      <c r="J15" s="289"/>
      <c r="K15" s="289"/>
      <c r="L15" s="290"/>
      <c r="M15" s="289" t="s">
        <v>150</v>
      </c>
      <c r="N15" s="289"/>
      <c r="O15" s="289"/>
      <c r="P15" s="290"/>
      <c r="Q15" s="288" t="s">
        <v>322</v>
      </c>
      <c r="R15" s="289"/>
      <c r="S15" s="289"/>
      <c r="T15" s="290"/>
      <c r="U15" s="197"/>
      <c r="V15" s="181"/>
    </row>
    <row r="16" spans="1:22" s="180" customFormat="1" ht="15" customHeight="1">
      <c r="A16" s="303" t="s">
        <v>222</v>
      </c>
      <c r="B16" s="304"/>
      <c r="C16" s="304"/>
      <c r="D16" s="305"/>
      <c r="E16" s="379" t="s">
        <v>153</v>
      </c>
      <c r="F16" s="380"/>
      <c r="G16" s="380"/>
      <c r="H16" s="381"/>
      <c r="I16" s="342" t="s">
        <v>135</v>
      </c>
      <c r="J16" s="343"/>
      <c r="K16" s="343"/>
      <c r="L16" s="344"/>
      <c r="M16" s="380" t="s">
        <v>152</v>
      </c>
      <c r="N16" s="380"/>
      <c r="O16" s="380"/>
      <c r="P16" s="381"/>
      <c r="Q16" s="342" t="s">
        <v>149</v>
      </c>
      <c r="R16" s="343"/>
      <c r="S16" s="343"/>
      <c r="T16" s="344"/>
      <c r="U16" s="198"/>
    </row>
    <row r="17" spans="1:21" s="180" customFormat="1" ht="15" customHeight="1">
      <c r="A17" s="331" t="s">
        <v>145</v>
      </c>
      <c r="B17" s="363"/>
      <c r="C17" s="363"/>
      <c r="D17" s="333"/>
      <c r="E17" s="366" t="s">
        <v>279</v>
      </c>
      <c r="F17" s="337"/>
      <c r="G17" s="337"/>
      <c r="H17" s="338"/>
      <c r="I17" s="306" t="s">
        <v>147</v>
      </c>
      <c r="J17" s="307"/>
      <c r="K17" s="307"/>
      <c r="L17" s="308"/>
      <c r="M17" s="307" t="s">
        <v>151</v>
      </c>
      <c r="N17" s="307"/>
      <c r="O17" s="307"/>
      <c r="P17" s="308"/>
      <c r="Q17" s="306" t="s">
        <v>253</v>
      </c>
      <c r="R17" s="307"/>
      <c r="S17" s="307"/>
      <c r="T17" s="308"/>
      <c r="U17" s="199"/>
    </row>
    <row r="18" spans="1:21" s="180" customFormat="1" ht="15" customHeight="1">
      <c r="A18" s="282" t="s">
        <v>217</v>
      </c>
      <c r="B18" s="283"/>
      <c r="C18" s="283"/>
      <c r="D18" s="284"/>
      <c r="E18" s="362" t="s">
        <v>75</v>
      </c>
      <c r="F18" s="340"/>
      <c r="G18" s="340"/>
      <c r="H18" s="341"/>
      <c r="I18" s="345" t="s">
        <v>50</v>
      </c>
      <c r="J18" s="346"/>
      <c r="K18" s="346"/>
      <c r="L18" s="347"/>
      <c r="M18" s="346" t="s">
        <v>175</v>
      </c>
      <c r="N18" s="346"/>
      <c r="O18" s="346"/>
      <c r="P18" s="347"/>
      <c r="Q18" s="345" t="s">
        <v>261</v>
      </c>
      <c r="R18" s="346"/>
      <c r="S18" s="346"/>
      <c r="T18" s="347"/>
      <c r="U18" s="199"/>
    </row>
    <row r="19" spans="1:21" s="180" customFormat="1" ht="15" customHeight="1">
      <c r="A19" s="291" t="s">
        <v>142</v>
      </c>
      <c r="B19" s="292"/>
      <c r="C19" s="292"/>
      <c r="D19" s="293"/>
      <c r="E19" s="328" t="s">
        <v>146</v>
      </c>
      <c r="F19" s="329"/>
      <c r="G19" s="329"/>
      <c r="H19" s="330"/>
      <c r="I19" s="395" t="s">
        <v>132</v>
      </c>
      <c r="J19" s="396"/>
      <c r="K19" s="396"/>
      <c r="L19" s="397"/>
      <c r="M19" s="329" t="s">
        <v>148</v>
      </c>
      <c r="N19" s="329"/>
      <c r="O19" s="329"/>
      <c r="P19" s="330"/>
      <c r="Q19" s="328" t="s">
        <v>137</v>
      </c>
      <c r="R19" s="329"/>
      <c r="S19" s="329"/>
      <c r="T19" s="330"/>
      <c r="U19" s="200"/>
    </row>
    <row r="20" spans="1:21" s="187" customFormat="1" ht="12" customHeight="1">
      <c r="A20" s="186" t="s">
        <v>52</v>
      </c>
      <c r="B20" s="186" t="str">
        <f>第二週明細!W12</f>
        <v>686kcal</v>
      </c>
      <c r="C20" s="186" t="s">
        <v>10</v>
      </c>
      <c r="D20" s="186" t="str">
        <f>第二週明細!W8</f>
        <v>23g</v>
      </c>
      <c r="E20" s="192" t="s">
        <v>55</v>
      </c>
      <c r="F20" s="186" t="str">
        <f>第二週明細!W20</f>
        <v>696kcal</v>
      </c>
      <c r="G20" s="186" t="s">
        <v>10</v>
      </c>
      <c r="H20" s="186" t="str">
        <f>第二週明細!W16</f>
        <v>19g</v>
      </c>
      <c r="I20" s="192" t="s">
        <v>55</v>
      </c>
      <c r="J20" s="186" t="str">
        <f>第二週明細!W28</f>
        <v>677kcal</v>
      </c>
      <c r="K20" s="186" t="s">
        <v>10</v>
      </c>
      <c r="L20" s="201" t="str">
        <f>第二週明細!W24</f>
        <v>24g</v>
      </c>
      <c r="M20" s="185" t="s">
        <v>55</v>
      </c>
      <c r="N20" s="186" t="str">
        <f>第二週明細!W36</f>
        <v>697kcal</v>
      </c>
      <c r="O20" s="186" t="s">
        <v>10</v>
      </c>
      <c r="P20" s="186" t="str">
        <f>第二週明細!W32</f>
        <v>21g</v>
      </c>
      <c r="Q20" s="192" t="s">
        <v>55</v>
      </c>
      <c r="R20" s="186" t="str">
        <f>第二週明細!W44</f>
        <v>720kcal</v>
      </c>
      <c r="S20" s="186" t="s">
        <v>10</v>
      </c>
      <c r="T20" s="201" t="str">
        <f>第二週明細!W40</f>
        <v>22g</v>
      </c>
      <c r="U20" s="202"/>
    </row>
    <row r="21" spans="1:21" s="187" customFormat="1" ht="12" customHeight="1" thickBot="1">
      <c r="A21" s="189" t="s">
        <v>8</v>
      </c>
      <c r="B21" s="186" t="str">
        <f>第二週明細!W6</f>
        <v>99g</v>
      </c>
      <c r="C21" s="190" t="s">
        <v>12</v>
      </c>
      <c r="D21" s="186" t="str">
        <f>第二週明細!W10</f>
        <v>26g</v>
      </c>
      <c r="E21" s="189" t="s">
        <v>8</v>
      </c>
      <c r="F21" s="186" t="str">
        <f>第三週明細!W14</f>
        <v>101g</v>
      </c>
      <c r="G21" s="190" t="s">
        <v>12</v>
      </c>
      <c r="H21" s="186" t="str">
        <f>第二週明細!W18</f>
        <v>26g</v>
      </c>
      <c r="I21" s="189" t="s">
        <v>8</v>
      </c>
      <c r="J21" s="186" t="str">
        <f>第二週明細!W22</f>
        <v>97g</v>
      </c>
      <c r="K21" s="190" t="s">
        <v>12</v>
      </c>
      <c r="L21" s="201" t="str">
        <f>第二週明細!W26</f>
        <v>27g</v>
      </c>
      <c r="M21" s="194" t="s">
        <v>8</v>
      </c>
      <c r="N21" s="186" t="str">
        <f>第二週明細!W30</f>
        <v>101g</v>
      </c>
      <c r="O21" s="190" t="s">
        <v>12</v>
      </c>
      <c r="P21" s="186" t="str">
        <f>第二週明細!W34</f>
        <v>30g</v>
      </c>
      <c r="Q21" s="189" t="s">
        <v>8</v>
      </c>
      <c r="R21" s="186" t="str">
        <f>第二週明細!W38</f>
        <v>98g</v>
      </c>
      <c r="S21" s="190" t="s">
        <v>12</v>
      </c>
      <c r="T21" s="201" t="str">
        <f>第二週明細!W42</f>
        <v>28g</v>
      </c>
      <c r="U21" s="202"/>
    </row>
    <row r="22" spans="1:21" s="204" customFormat="1" ht="15" customHeight="1">
      <c r="A22" s="370">
        <v>15</v>
      </c>
      <c r="B22" s="371"/>
      <c r="C22" s="371"/>
      <c r="D22" s="372"/>
      <c r="E22" s="359">
        <v>16</v>
      </c>
      <c r="F22" s="360"/>
      <c r="G22" s="360"/>
      <c r="H22" s="361"/>
      <c r="I22" s="309">
        <v>17</v>
      </c>
      <c r="J22" s="310"/>
      <c r="K22" s="310"/>
      <c r="L22" s="311"/>
      <c r="M22" s="312">
        <v>18</v>
      </c>
      <c r="N22" s="312"/>
      <c r="O22" s="312"/>
      <c r="P22" s="313"/>
      <c r="Q22" s="320">
        <v>19</v>
      </c>
      <c r="R22" s="321"/>
      <c r="S22" s="321"/>
      <c r="T22" s="322"/>
      <c r="U22" s="203"/>
    </row>
    <row r="23" spans="1:21" s="204" customFormat="1" ht="15" customHeight="1">
      <c r="A23" s="297" t="s">
        <v>235</v>
      </c>
      <c r="B23" s="298"/>
      <c r="C23" s="298"/>
      <c r="D23" s="299"/>
      <c r="E23" s="285" t="s">
        <v>67</v>
      </c>
      <c r="F23" s="286"/>
      <c r="G23" s="286"/>
      <c r="H23" s="287"/>
      <c r="I23" s="386" t="s">
        <v>282</v>
      </c>
      <c r="J23" s="387"/>
      <c r="K23" s="387"/>
      <c r="L23" s="388"/>
      <c r="M23" s="297" t="s">
        <v>232</v>
      </c>
      <c r="N23" s="298"/>
      <c r="O23" s="298"/>
      <c r="P23" s="299"/>
      <c r="Q23" s="297" t="s">
        <v>235</v>
      </c>
      <c r="R23" s="298"/>
      <c r="S23" s="298"/>
      <c r="T23" s="299"/>
    </row>
    <row r="24" spans="1:21" s="204" customFormat="1" ht="15" customHeight="1">
      <c r="A24" s="376" t="s">
        <v>320</v>
      </c>
      <c r="B24" s="377"/>
      <c r="C24" s="377"/>
      <c r="D24" s="378"/>
      <c r="E24" s="300" t="s">
        <v>169</v>
      </c>
      <c r="F24" s="301"/>
      <c r="G24" s="301"/>
      <c r="H24" s="302"/>
      <c r="I24" s="300" t="s">
        <v>68</v>
      </c>
      <c r="J24" s="301"/>
      <c r="K24" s="301"/>
      <c r="L24" s="302"/>
      <c r="M24" s="301" t="s">
        <v>167</v>
      </c>
      <c r="N24" s="301"/>
      <c r="O24" s="301"/>
      <c r="P24" s="302"/>
      <c r="Q24" s="300" t="s">
        <v>323</v>
      </c>
      <c r="R24" s="301"/>
      <c r="S24" s="301"/>
      <c r="T24" s="302"/>
    </row>
    <row r="25" spans="1:21" s="204" customFormat="1" ht="15" customHeight="1">
      <c r="A25" s="303" t="s">
        <v>236</v>
      </c>
      <c r="B25" s="304"/>
      <c r="C25" s="304"/>
      <c r="D25" s="305"/>
      <c r="E25" s="348" t="s">
        <v>69</v>
      </c>
      <c r="F25" s="349"/>
      <c r="G25" s="349"/>
      <c r="H25" s="350"/>
      <c r="I25" s="303" t="s">
        <v>254</v>
      </c>
      <c r="J25" s="304"/>
      <c r="K25" s="304"/>
      <c r="L25" s="305"/>
      <c r="M25" s="349" t="s">
        <v>70</v>
      </c>
      <c r="N25" s="349"/>
      <c r="O25" s="349"/>
      <c r="P25" s="350"/>
      <c r="Q25" s="303" t="s">
        <v>252</v>
      </c>
      <c r="R25" s="304"/>
      <c r="S25" s="304"/>
      <c r="T25" s="305"/>
    </row>
    <row r="26" spans="1:21" s="204" customFormat="1" ht="15" customHeight="1">
      <c r="A26" s="331" t="s">
        <v>240</v>
      </c>
      <c r="B26" s="363"/>
      <c r="C26" s="363"/>
      <c r="D26" s="333"/>
      <c r="E26" s="366" t="s">
        <v>71</v>
      </c>
      <c r="F26" s="337"/>
      <c r="G26" s="337"/>
      <c r="H26" s="338"/>
      <c r="I26" s="306" t="s">
        <v>315</v>
      </c>
      <c r="J26" s="307"/>
      <c r="K26" s="307"/>
      <c r="L26" s="308"/>
      <c r="M26" s="326" t="s">
        <v>72</v>
      </c>
      <c r="N26" s="326"/>
      <c r="O26" s="326"/>
      <c r="P26" s="327"/>
      <c r="Q26" s="306" t="s">
        <v>73</v>
      </c>
      <c r="R26" s="307"/>
      <c r="S26" s="307"/>
      <c r="T26" s="308"/>
    </row>
    <row r="27" spans="1:21" s="204" customFormat="1" ht="15" customHeight="1">
      <c r="A27" s="282" t="s">
        <v>237</v>
      </c>
      <c r="B27" s="283"/>
      <c r="C27" s="283"/>
      <c r="D27" s="284"/>
      <c r="E27" s="362" t="s">
        <v>75</v>
      </c>
      <c r="F27" s="340"/>
      <c r="G27" s="340"/>
      <c r="H27" s="341"/>
      <c r="I27" s="282" t="s">
        <v>76</v>
      </c>
      <c r="J27" s="283"/>
      <c r="K27" s="283"/>
      <c r="L27" s="284"/>
      <c r="M27" s="283" t="s">
        <v>175</v>
      </c>
      <c r="N27" s="283"/>
      <c r="O27" s="283"/>
      <c r="P27" s="284"/>
      <c r="Q27" s="282" t="s">
        <v>261</v>
      </c>
      <c r="R27" s="283"/>
      <c r="S27" s="283"/>
      <c r="T27" s="284"/>
    </row>
    <row r="28" spans="1:21" s="204" customFormat="1" ht="15" customHeight="1">
      <c r="A28" s="291" t="s">
        <v>238</v>
      </c>
      <c r="B28" s="292"/>
      <c r="C28" s="292"/>
      <c r="D28" s="293"/>
      <c r="E28" s="367" t="s">
        <v>79</v>
      </c>
      <c r="F28" s="368"/>
      <c r="G28" s="368"/>
      <c r="H28" s="369"/>
      <c r="I28" s="323" t="s">
        <v>80</v>
      </c>
      <c r="J28" s="324"/>
      <c r="K28" s="324"/>
      <c r="L28" s="325"/>
      <c r="M28" s="292" t="s">
        <v>133</v>
      </c>
      <c r="N28" s="292"/>
      <c r="O28" s="292"/>
      <c r="P28" s="293"/>
      <c r="Q28" s="323" t="s">
        <v>81</v>
      </c>
      <c r="R28" s="324"/>
      <c r="S28" s="324"/>
      <c r="T28" s="325"/>
    </row>
    <row r="29" spans="1:21" s="187" customFormat="1" ht="12" customHeight="1">
      <c r="A29" s="205" t="s">
        <v>239</v>
      </c>
      <c r="B29" s="206" t="str">
        <f>第二週明細!W12</f>
        <v>686kcal</v>
      </c>
      <c r="C29" s="206" t="s">
        <v>10</v>
      </c>
      <c r="D29" s="206" t="str">
        <f>第二週明細!W8</f>
        <v>23g</v>
      </c>
      <c r="E29" s="205" t="s">
        <v>55</v>
      </c>
      <c r="F29" s="206" t="str">
        <f>第三週明細!W20</f>
        <v>690kcal</v>
      </c>
      <c r="G29" s="206" t="s">
        <v>10</v>
      </c>
      <c r="H29" s="206" t="str">
        <f>第三週明細!W16</f>
        <v>19g</v>
      </c>
      <c r="I29" s="205" t="s">
        <v>55</v>
      </c>
      <c r="J29" s="206" t="str">
        <f>第三週明細!W28</f>
        <v>667kcal</v>
      </c>
      <c r="K29" s="206" t="s">
        <v>10</v>
      </c>
      <c r="L29" s="207" t="str">
        <f>第三週明細!W24</f>
        <v>23g</v>
      </c>
      <c r="M29" s="208" t="s">
        <v>55</v>
      </c>
      <c r="N29" s="206" t="str">
        <f>第三週明細!W36</f>
        <v>690kcal</v>
      </c>
      <c r="O29" s="206" t="s">
        <v>10</v>
      </c>
      <c r="P29" s="206" t="str">
        <f>第三週明細!W32</f>
        <v>19g</v>
      </c>
      <c r="Q29" s="205" t="s">
        <v>55</v>
      </c>
      <c r="R29" s="206" t="str">
        <f>第三週明細!W44</f>
        <v>720kcal</v>
      </c>
      <c r="S29" s="206" t="s">
        <v>10</v>
      </c>
      <c r="T29" s="207" t="str">
        <f>第三週明細!W40</f>
        <v>22g</v>
      </c>
    </row>
    <row r="30" spans="1:21" s="187" customFormat="1" ht="12" customHeight="1" thickBot="1">
      <c r="A30" s="189" t="s">
        <v>8</v>
      </c>
      <c r="B30" s="206" t="str">
        <f>第二週明細!W6</f>
        <v>99g</v>
      </c>
      <c r="C30" s="190" t="s">
        <v>12</v>
      </c>
      <c r="D30" s="206" t="str">
        <f>第二週明細!W10</f>
        <v>26g</v>
      </c>
      <c r="E30" s="189" t="s">
        <v>8</v>
      </c>
      <c r="F30" s="190" t="str">
        <f>第三週明細!W14</f>
        <v>101g</v>
      </c>
      <c r="G30" s="190" t="s">
        <v>12</v>
      </c>
      <c r="H30" s="190" t="str">
        <f>第三週明細!W18</f>
        <v>26g</v>
      </c>
      <c r="I30" s="189" t="s">
        <v>8</v>
      </c>
      <c r="J30" s="190" t="str">
        <f>第三週明細!W22</f>
        <v>100g</v>
      </c>
      <c r="K30" s="190" t="s">
        <v>12</v>
      </c>
      <c r="L30" s="190" t="str">
        <f>第三週明細!W26</f>
        <v>28g</v>
      </c>
      <c r="M30" s="189" t="s">
        <v>8</v>
      </c>
      <c r="N30" s="190" t="str">
        <f>第三週明細!W30</f>
        <v>101g</v>
      </c>
      <c r="O30" s="190" t="s">
        <v>12</v>
      </c>
      <c r="P30" s="190" t="str">
        <f>第三週明細!W34</f>
        <v>26g</v>
      </c>
      <c r="Q30" s="189" t="s">
        <v>8</v>
      </c>
      <c r="R30" s="190" t="str">
        <f>第三週明細!W38</f>
        <v>98g</v>
      </c>
      <c r="S30" s="190" t="s">
        <v>12</v>
      </c>
      <c r="T30" s="193" t="str">
        <f>第三週明細!W42</f>
        <v>28g</v>
      </c>
    </row>
    <row r="31" spans="1:21" ht="15" customHeight="1">
      <c r="A31" s="370">
        <v>22</v>
      </c>
      <c r="B31" s="371"/>
      <c r="C31" s="371"/>
      <c r="D31" s="372"/>
      <c r="E31" s="359">
        <v>23</v>
      </c>
      <c r="F31" s="360"/>
      <c r="G31" s="360"/>
      <c r="H31" s="361"/>
      <c r="I31" s="309">
        <v>24</v>
      </c>
      <c r="J31" s="310"/>
      <c r="K31" s="310"/>
      <c r="L31" s="311"/>
      <c r="M31" s="312">
        <v>25</v>
      </c>
      <c r="N31" s="312"/>
      <c r="O31" s="312"/>
      <c r="P31" s="313"/>
      <c r="Q31" s="294">
        <v>20</v>
      </c>
      <c r="R31" s="295"/>
      <c r="S31" s="295"/>
      <c r="T31" s="296"/>
    </row>
    <row r="32" spans="1:21" ht="15" customHeight="1">
      <c r="A32" s="297" t="s">
        <v>54</v>
      </c>
      <c r="B32" s="298"/>
      <c r="C32" s="298"/>
      <c r="D32" s="299"/>
      <c r="E32" s="285" t="s">
        <v>53</v>
      </c>
      <c r="F32" s="286"/>
      <c r="G32" s="286"/>
      <c r="H32" s="287"/>
      <c r="I32" s="314" t="s">
        <v>283</v>
      </c>
      <c r="J32" s="315"/>
      <c r="K32" s="315"/>
      <c r="L32" s="316"/>
      <c r="M32" s="297" t="s">
        <v>232</v>
      </c>
      <c r="N32" s="298"/>
      <c r="O32" s="298"/>
      <c r="P32" s="299"/>
      <c r="Q32" s="297" t="s">
        <v>235</v>
      </c>
      <c r="R32" s="298"/>
      <c r="S32" s="298"/>
      <c r="T32" s="299"/>
      <c r="U32" s="183"/>
    </row>
    <row r="33" spans="1:22" ht="15" customHeight="1">
      <c r="A33" s="288" t="s">
        <v>172</v>
      </c>
      <c r="B33" s="289"/>
      <c r="C33" s="289"/>
      <c r="D33" s="290"/>
      <c r="E33" s="288" t="s">
        <v>129</v>
      </c>
      <c r="F33" s="289"/>
      <c r="G33" s="289"/>
      <c r="H33" s="290"/>
      <c r="I33" s="317" t="s">
        <v>166</v>
      </c>
      <c r="J33" s="318"/>
      <c r="K33" s="318"/>
      <c r="L33" s="319"/>
      <c r="M33" s="318" t="s">
        <v>139</v>
      </c>
      <c r="N33" s="318"/>
      <c r="O33" s="318"/>
      <c r="P33" s="319"/>
      <c r="Q33" s="300" t="s">
        <v>179</v>
      </c>
      <c r="R33" s="301"/>
      <c r="S33" s="301"/>
      <c r="T33" s="302"/>
      <c r="U33" s="184"/>
    </row>
    <row r="34" spans="1:22" ht="15" customHeight="1">
      <c r="A34" s="342" t="s">
        <v>294</v>
      </c>
      <c r="B34" s="343"/>
      <c r="C34" s="343"/>
      <c r="D34" s="344"/>
      <c r="E34" s="379" t="s">
        <v>130</v>
      </c>
      <c r="F34" s="380"/>
      <c r="G34" s="380"/>
      <c r="H34" s="381"/>
      <c r="I34" s="354" t="s">
        <v>135</v>
      </c>
      <c r="J34" s="355"/>
      <c r="K34" s="355"/>
      <c r="L34" s="356"/>
      <c r="M34" s="357" t="s">
        <v>140</v>
      </c>
      <c r="N34" s="357"/>
      <c r="O34" s="357"/>
      <c r="P34" s="358"/>
      <c r="Q34" s="303" t="s">
        <v>251</v>
      </c>
      <c r="R34" s="304"/>
      <c r="S34" s="304"/>
      <c r="T34" s="305"/>
      <c r="U34" s="211"/>
    </row>
    <row r="35" spans="1:22" ht="15" customHeight="1">
      <c r="A35" s="331" t="s">
        <v>128</v>
      </c>
      <c r="B35" s="363"/>
      <c r="C35" s="363"/>
      <c r="D35" s="333"/>
      <c r="E35" s="373" t="s">
        <v>131</v>
      </c>
      <c r="F35" s="374"/>
      <c r="G35" s="374"/>
      <c r="H35" s="375"/>
      <c r="I35" s="306" t="s">
        <v>136</v>
      </c>
      <c r="J35" s="307"/>
      <c r="K35" s="307"/>
      <c r="L35" s="308"/>
      <c r="M35" s="307" t="s">
        <v>141</v>
      </c>
      <c r="N35" s="307"/>
      <c r="O35" s="307"/>
      <c r="P35" s="308"/>
      <c r="Q35" s="306" t="s">
        <v>180</v>
      </c>
      <c r="R35" s="307"/>
      <c r="S35" s="307"/>
      <c r="T35" s="308"/>
      <c r="U35" s="209"/>
    </row>
    <row r="36" spans="1:22" ht="15" customHeight="1">
      <c r="A36" s="282" t="s">
        <v>217</v>
      </c>
      <c r="B36" s="283"/>
      <c r="C36" s="283"/>
      <c r="D36" s="284"/>
      <c r="E36" s="362" t="s">
        <v>75</v>
      </c>
      <c r="F36" s="340"/>
      <c r="G36" s="340"/>
      <c r="H36" s="341"/>
      <c r="I36" s="282" t="s">
        <v>43</v>
      </c>
      <c r="J36" s="283"/>
      <c r="K36" s="283"/>
      <c r="L36" s="284"/>
      <c r="M36" s="283" t="s">
        <v>175</v>
      </c>
      <c r="N36" s="283"/>
      <c r="O36" s="283"/>
      <c r="P36" s="284"/>
      <c r="Q36" s="282" t="s">
        <v>77</v>
      </c>
      <c r="R36" s="283"/>
      <c r="S36" s="283"/>
      <c r="T36" s="284"/>
    </row>
    <row r="37" spans="1:22" ht="15" customHeight="1">
      <c r="A37" s="323" t="s">
        <v>78</v>
      </c>
      <c r="B37" s="364"/>
      <c r="C37" s="364"/>
      <c r="D37" s="365"/>
      <c r="E37" s="291" t="s">
        <v>132</v>
      </c>
      <c r="F37" s="292"/>
      <c r="G37" s="292"/>
      <c r="H37" s="293"/>
      <c r="I37" s="351" t="s">
        <v>137</v>
      </c>
      <c r="J37" s="352"/>
      <c r="K37" s="352"/>
      <c r="L37" s="353"/>
      <c r="M37" s="292" t="s">
        <v>138</v>
      </c>
      <c r="N37" s="292"/>
      <c r="O37" s="292"/>
      <c r="P37" s="293"/>
      <c r="Q37" s="323" t="s">
        <v>181</v>
      </c>
      <c r="R37" s="324"/>
      <c r="S37" s="324"/>
      <c r="T37" s="325"/>
    </row>
    <row r="38" spans="1:22" ht="11.25" customHeight="1">
      <c r="A38" s="205" t="s">
        <v>52</v>
      </c>
      <c r="B38" s="206" t="str">
        <f>第四週明細!W12</f>
        <v>686kcal</v>
      </c>
      <c r="C38" s="206" t="s">
        <v>10</v>
      </c>
      <c r="D38" s="207" t="str">
        <f>第四週明細!W8</f>
        <v>23g</v>
      </c>
      <c r="E38" s="205" t="s">
        <v>52</v>
      </c>
      <c r="F38" s="206" t="str">
        <f>第三週明細!W28</f>
        <v>667kcal</v>
      </c>
      <c r="G38" s="206" t="s">
        <v>10</v>
      </c>
      <c r="H38" s="206" t="str">
        <f>第三週明細!W26</f>
        <v>28g</v>
      </c>
      <c r="I38" s="205" t="s">
        <v>52</v>
      </c>
      <c r="J38" s="206" t="str">
        <f>第三週明細!W28</f>
        <v>667kcal</v>
      </c>
      <c r="K38" s="206" t="s">
        <v>10</v>
      </c>
      <c r="L38" s="207" t="str">
        <f>第三週明細!W24</f>
        <v>23g</v>
      </c>
      <c r="M38" s="208" t="s">
        <v>52</v>
      </c>
      <c r="N38" s="206" t="str">
        <f>第三週明細!W36</f>
        <v>690kcal</v>
      </c>
      <c r="O38" s="206" t="s">
        <v>10</v>
      </c>
      <c r="P38" s="206" t="str">
        <f>第三週明細!W32</f>
        <v>19g</v>
      </c>
      <c r="Q38" s="205" t="s">
        <v>182</v>
      </c>
      <c r="R38" s="206" t="str">
        <f>第三週明細!W44</f>
        <v>720kcal</v>
      </c>
      <c r="S38" s="206" t="s">
        <v>10</v>
      </c>
      <c r="T38" s="201" t="str">
        <f>第三週明細!W40</f>
        <v>22g</v>
      </c>
    </row>
    <row r="39" spans="1:22" ht="12.75" customHeight="1" thickBot="1">
      <c r="A39" s="189" t="s">
        <v>8</v>
      </c>
      <c r="B39" s="190" t="str">
        <f>第四週明細!W6</f>
        <v>99g</v>
      </c>
      <c r="C39" s="190" t="s">
        <v>12</v>
      </c>
      <c r="D39" s="193" t="str">
        <f>第四週明細!W10</f>
        <v>26g</v>
      </c>
      <c r="E39" s="189" t="s">
        <v>8</v>
      </c>
      <c r="F39" s="190" t="str">
        <f>第三週明細!W24</f>
        <v>23g</v>
      </c>
      <c r="G39" s="190" t="s">
        <v>12</v>
      </c>
      <c r="H39" s="190" t="str">
        <f>第三週明細!W22</f>
        <v>100g</v>
      </c>
      <c r="I39" s="189" t="s">
        <v>8</v>
      </c>
      <c r="J39" s="190" t="str">
        <f>第三週明細!W22</f>
        <v>100g</v>
      </c>
      <c r="K39" s="190" t="s">
        <v>12</v>
      </c>
      <c r="L39" s="190" t="str">
        <f>第三週明細!W26</f>
        <v>28g</v>
      </c>
      <c r="M39" s="189" t="s">
        <v>8</v>
      </c>
      <c r="N39" s="190" t="str">
        <f>第三週明細!W30</f>
        <v>101g</v>
      </c>
      <c r="O39" s="190" t="s">
        <v>12</v>
      </c>
      <c r="P39" s="190" t="str">
        <f>第三週明細!W34</f>
        <v>26g</v>
      </c>
      <c r="Q39" s="189" t="s">
        <v>8</v>
      </c>
      <c r="R39" s="190" t="str">
        <f>第三週明細!W38</f>
        <v>98g</v>
      </c>
      <c r="S39" s="190" t="s">
        <v>12</v>
      </c>
      <c r="T39" s="193" t="str">
        <f>第三週明細!W42</f>
        <v>28g</v>
      </c>
    </row>
    <row r="40" spans="1:22" s="180" customFormat="1" ht="15" customHeight="1">
      <c r="A40" s="370">
        <v>29</v>
      </c>
      <c r="B40" s="371"/>
      <c r="C40" s="371"/>
      <c r="D40" s="372"/>
      <c r="E40" s="359">
        <v>30</v>
      </c>
      <c r="F40" s="360"/>
      <c r="G40" s="360"/>
      <c r="H40" s="361"/>
      <c r="I40" s="385"/>
      <c r="J40" s="312"/>
      <c r="K40" s="312"/>
      <c r="L40" s="313"/>
      <c r="M40" s="321"/>
      <c r="N40" s="321"/>
      <c r="O40" s="321"/>
      <c r="P40" s="322"/>
      <c r="Q40" s="321"/>
      <c r="R40" s="321"/>
      <c r="S40" s="321"/>
      <c r="T40" s="322"/>
      <c r="V40" s="181"/>
    </row>
    <row r="41" spans="1:22" s="180" customFormat="1" ht="15" customHeight="1">
      <c r="A41" s="297" t="s">
        <v>54</v>
      </c>
      <c r="B41" s="298"/>
      <c r="C41" s="298"/>
      <c r="D41" s="299"/>
      <c r="E41" s="285" t="s">
        <v>53</v>
      </c>
      <c r="F41" s="286"/>
      <c r="G41" s="286"/>
      <c r="H41" s="287"/>
      <c r="I41" s="297"/>
      <c r="J41" s="298"/>
      <c r="K41" s="298"/>
      <c r="L41" s="299"/>
      <c r="M41" s="227" t="s">
        <v>58</v>
      </c>
      <c r="N41" s="227"/>
      <c r="O41" s="227"/>
      <c r="P41" s="221"/>
      <c r="Q41" s="298"/>
      <c r="R41" s="298"/>
      <c r="S41" s="298"/>
      <c r="T41" s="299"/>
      <c r="U41" s="191"/>
      <c r="V41" s="181"/>
    </row>
    <row r="42" spans="1:22" s="180" customFormat="1" ht="15" customHeight="1">
      <c r="A42" s="376" t="s">
        <v>335</v>
      </c>
      <c r="B42" s="377"/>
      <c r="C42" s="377"/>
      <c r="D42" s="378"/>
      <c r="E42" s="300" t="s">
        <v>169</v>
      </c>
      <c r="F42" s="301"/>
      <c r="G42" s="301"/>
      <c r="H42" s="302"/>
      <c r="I42" s="300"/>
      <c r="J42" s="301"/>
      <c r="K42" s="301"/>
      <c r="L42" s="302"/>
      <c r="M42" s="227" t="s">
        <v>59</v>
      </c>
      <c r="N42" s="227"/>
      <c r="O42" s="227"/>
      <c r="P42" s="222"/>
      <c r="Q42" s="301"/>
      <c r="R42" s="301"/>
      <c r="S42" s="301"/>
      <c r="T42" s="302"/>
      <c r="U42" s="191"/>
      <c r="V42" s="181"/>
    </row>
    <row r="43" spans="1:22" s="180" customFormat="1" ht="15" customHeight="1">
      <c r="A43" s="303" t="s">
        <v>336</v>
      </c>
      <c r="B43" s="334"/>
      <c r="C43" s="334"/>
      <c r="D43" s="305"/>
      <c r="E43" s="303" t="s">
        <v>337</v>
      </c>
      <c r="F43" s="334"/>
      <c r="G43" s="334"/>
      <c r="H43" s="305"/>
      <c r="I43" s="349"/>
      <c r="J43" s="349"/>
      <c r="K43" s="349"/>
      <c r="L43" s="350"/>
      <c r="M43" s="223" t="s">
        <v>60</v>
      </c>
      <c r="N43" s="223"/>
      <c r="O43" s="223"/>
      <c r="P43" s="224"/>
      <c r="Q43" s="335"/>
      <c r="R43" s="335"/>
      <c r="S43" s="335"/>
      <c r="T43" s="336"/>
      <c r="U43" s="182"/>
      <c r="V43" s="181"/>
    </row>
    <row r="44" spans="1:22" s="180" customFormat="1" ht="15" customHeight="1">
      <c r="A44" s="331" t="s">
        <v>145</v>
      </c>
      <c r="B44" s="332"/>
      <c r="C44" s="332"/>
      <c r="D44" s="333"/>
      <c r="E44" s="373" t="s">
        <v>338</v>
      </c>
      <c r="F44" s="382"/>
      <c r="G44" s="382"/>
      <c r="H44" s="375"/>
      <c r="I44" s="326"/>
      <c r="J44" s="326"/>
      <c r="K44" s="326"/>
      <c r="L44" s="327"/>
      <c r="M44" s="225" t="s">
        <v>57</v>
      </c>
      <c r="N44" s="226"/>
      <c r="O44" s="226"/>
      <c r="P44" s="239"/>
      <c r="Q44" s="337"/>
      <c r="R44" s="337"/>
      <c r="S44" s="337"/>
      <c r="T44" s="338"/>
      <c r="U44" s="191"/>
      <c r="V44" s="181"/>
    </row>
    <row r="45" spans="1:22" s="180" customFormat="1" ht="15" customHeight="1">
      <c r="A45" s="282" t="s">
        <v>74</v>
      </c>
      <c r="B45" s="339"/>
      <c r="C45" s="339"/>
      <c r="D45" s="284"/>
      <c r="E45" s="392" t="s">
        <v>75</v>
      </c>
      <c r="F45" s="393"/>
      <c r="G45" s="393"/>
      <c r="H45" s="394"/>
      <c r="I45" s="283"/>
      <c r="J45" s="283"/>
      <c r="K45" s="283"/>
      <c r="L45" s="284"/>
      <c r="M45" s="282"/>
      <c r="N45" s="283"/>
      <c r="O45" s="283"/>
      <c r="P45" s="284"/>
      <c r="Q45" s="340"/>
      <c r="R45" s="340"/>
      <c r="S45" s="340"/>
      <c r="T45" s="341"/>
      <c r="U45" s="182"/>
      <c r="V45" s="181"/>
    </row>
    <row r="46" spans="1:22" s="180" customFormat="1" ht="15" customHeight="1">
      <c r="A46" s="291" t="s">
        <v>339</v>
      </c>
      <c r="B46" s="292"/>
      <c r="C46" s="292"/>
      <c r="D46" s="293"/>
      <c r="E46" s="367" t="s">
        <v>79</v>
      </c>
      <c r="F46" s="368"/>
      <c r="G46" s="368"/>
      <c r="H46" s="369"/>
      <c r="I46" s="291"/>
      <c r="J46" s="292"/>
      <c r="K46" s="292"/>
      <c r="L46" s="293"/>
      <c r="M46" s="323"/>
      <c r="N46" s="324"/>
      <c r="O46" s="324"/>
      <c r="P46" s="325"/>
      <c r="Q46" s="292"/>
      <c r="R46" s="292"/>
      <c r="S46" s="292"/>
      <c r="T46" s="293"/>
      <c r="V46" s="181"/>
    </row>
    <row r="47" spans="1:22" s="187" customFormat="1" ht="12" customHeight="1">
      <c r="A47" s="205" t="s">
        <v>182</v>
      </c>
      <c r="B47" s="206" t="str">
        <f>'[1]第五週明細 '!W12</f>
        <v>690kcal</v>
      </c>
      <c r="C47" s="206" t="s">
        <v>10</v>
      </c>
      <c r="D47" s="186" t="str">
        <f>'[1]第五週明細 '!W8</f>
        <v>19g</v>
      </c>
      <c r="E47" s="192" t="s">
        <v>182</v>
      </c>
      <c r="F47" s="206" t="str">
        <f>'[1]第五週明細 '!W20</f>
        <v>667kcal</v>
      </c>
      <c r="G47" s="206" t="s">
        <v>10</v>
      </c>
      <c r="H47" s="206" t="str">
        <f>'[1]第五週明細 '!W16</f>
        <v>23g</v>
      </c>
      <c r="I47" s="205"/>
      <c r="J47" s="206"/>
      <c r="K47" s="206"/>
      <c r="L47" s="207"/>
      <c r="M47" s="208"/>
      <c r="N47" s="206"/>
      <c r="O47" s="206"/>
      <c r="P47" s="206"/>
      <c r="Q47" s="205"/>
      <c r="R47" s="206"/>
      <c r="S47" s="206"/>
      <c r="T47" s="206"/>
      <c r="V47" s="188"/>
    </row>
    <row r="48" spans="1:22" s="187" customFormat="1" ht="12" customHeight="1" thickBot="1">
      <c r="A48" s="189" t="s">
        <v>8</v>
      </c>
      <c r="B48" s="190" t="str">
        <f>'[1]第五週明細 '!W6</f>
        <v>101g</v>
      </c>
      <c r="C48" s="190" t="s">
        <v>12</v>
      </c>
      <c r="D48" s="190" t="str">
        <f>'[1]第五週明細 '!W10</f>
        <v>26g</v>
      </c>
      <c r="E48" s="189" t="s">
        <v>8</v>
      </c>
      <c r="F48" s="190" t="str">
        <f>'[1]第五週明細 '!W14</f>
        <v>100g</v>
      </c>
      <c r="G48" s="190" t="s">
        <v>12</v>
      </c>
      <c r="H48" s="193" t="str">
        <f>'[1]第五週明細 '!W18</f>
        <v>28g</v>
      </c>
      <c r="I48" s="189"/>
      <c r="J48" s="190"/>
      <c r="K48" s="190"/>
      <c r="L48" s="190"/>
      <c r="M48" s="189"/>
      <c r="N48" s="190"/>
      <c r="O48" s="190"/>
      <c r="P48" s="190"/>
      <c r="Q48" s="189"/>
      <c r="R48" s="190"/>
      <c r="S48" s="190"/>
      <c r="T48" s="190"/>
      <c r="V48" s="188"/>
    </row>
  </sheetData>
  <mergeCells count="173">
    <mergeCell ref="E46:H46"/>
    <mergeCell ref="I46:L46"/>
    <mergeCell ref="I4:L4"/>
    <mergeCell ref="I18:L18"/>
    <mergeCell ref="A16:D16"/>
    <mergeCell ref="A17:D17"/>
    <mergeCell ref="I24:L24"/>
    <mergeCell ref="I25:L25"/>
    <mergeCell ref="A18:D18"/>
    <mergeCell ref="A19:D19"/>
    <mergeCell ref="A22:D22"/>
    <mergeCell ref="I17:L17"/>
    <mergeCell ref="I19:L19"/>
    <mergeCell ref="A9:D9"/>
    <mergeCell ref="A10:D10"/>
    <mergeCell ref="A13:D13"/>
    <mergeCell ref="A14:D14"/>
    <mergeCell ref="A15:D15"/>
    <mergeCell ref="E13:H13"/>
    <mergeCell ref="A4:D4"/>
    <mergeCell ref="A42:D42"/>
    <mergeCell ref="A43:D43"/>
    <mergeCell ref="A44:D44"/>
    <mergeCell ref="M2:O3"/>
    <mergeCell ref="I40:L40"/>
    <mergeCell ref="I41:L41"/>
    <mergeCell ref="M37:P37"/>
    <mergeCell ref="M25:P25"/>
    <mergeCell ref="E9:H9"/>
    <mergeCell ref="E17:H17"/>
    <mergeCell ref="E18:H18"/>
    <mergeCell ref="E19:H19"/>
    <mergeCell ref="E22:H22"/>
    <mergeCell ref="E23:H23"/>
    <mergeCell ref="E16:H16"/>
    <mergeCell ref="I22:L22"/>
    <mergeCell ref="I23:L23"/>
    <mergeCell ref="I16:L16"/>
    <mergeCell ref="M15:P15"/>
    <mergeCell ref="M16:P16"/>
    <mergeCell ref="E7:H7"/>
    <mergeCell ref="E41:H41"/>
    <mergeCell ref="A1:H3"/>
    <mergeCell ref="A40:D40"/>
    <mergeCell ref="A41:D41"/>
    <mergeCell ref="A6:D6"/>
    <mergeCell ref="A5:D5"/>
    <mergeCell ref="A45:D45"/>
    <mergeCell ref="E36:H36"/>
    <mergeCell ref="E37:H37"/>
    <mergeCell ref="A7:D7"/>
    <mergeCell ref="A8:D8"/>
    <mergeCell ref="E8:H8"/>
    <mergeCell ref="A32:D32"/>
    <mergeCell ref="A33:D33"/>
    <mergeCell ref="A34:D34"/>
    <mergeCell ref="E31:H31"/>
    <mergeCell ref="E32:H32"/>
    <mergeCell ref="A24:D24"/>
    <mergeCell ref="A25:D25"/>
    <mergeCell ref="A26:D26"/>
    <mergeCell ref="A27:D27"/>
    <mergeCell ref="A28:D28"/>
    <mergeCell ref="E33:H33"/>
    <mergeCell ref="E34:H34"/>
    <mergeCell ref="E42:H42"/>
    <mergeCell ref="E43:H43"/>
    <mergeCell ref="E44:H44"/>
    <mergeCell ref="E45:H45"/>
    <mergeCell ref="A46:D46"/>
    <mergeCell ref="E6:H6"/>
    <mergeCell ref="I5:L5"/>
    <mergeCell ref="I6:L6"/>
    <mergeCell ref="E40:H40"/>
    <mergeCell ref="E4:H4"/>
    <mergeCell ref="E5:H5"/>
    <mergeCell ref="M6:P6"/>
    <mergeCell ref="A23:D23"/>
    <mergeCell ref="I8:L8"/>
    <mergeCell ref="I9:L9"/>
    <mergeCell ref="I10:L10"/>
    <mergeCell ref="I13:L13"/>
    <mergeCell ref="I14:L14"/>
    <mergeCell ref="A35:D35"/>
    <mergeCell ref="A36:D36"/>
    <mergeCell ref="A37:D37"/>
    <mergeCell ref="E24:H24"/>
    <mergeCell ref="E25:H25"/>
    <mergeCell ref="E26:H26"/>
    <mergeCell ref="E27:H27"/>
    <mergeCell ref="E28:H28"/>
    <mergeCell ref="A31:D31"/>
    <mergeCell ref="E35:H35"/>
    <mergeCell ref="I7:L7"/>
    <mergeCell ref="M45:P45"/>
    <mergeCell ref="M46:P46"/>
    <mergeCell ref="I27:L27"/>
    <mergeCell ref="I28:L28"/>
    <mergeCell ref="I26:L26"/>
    <mergeCell ref="I15:L15"/>
    <mergeCell ref="M13:P13"/>
    <mergeCell ref="M14:P14"/>
    <mergeCell ref="M22:P22"/>
    <mergeCell ref="M23:P23"/>
    <mergeCell ref="M17:P17"/>
    <mergeCell ref="M18:P18"/>
    <mergeCell ref="M19:P19"/>
    <mergeCell ref="I42:L42"/>
    <mergeCell ref="I43:L43"/>
    <mergeCell ref="I44:L44"/>
    <mergeCell ref="I45:L45"/>
    <mergeCell ref="I37:L37"/>
    <mergeCell ref="M33:P33"/>
    <mergeCell ref="I34:L34"/>
    <mergeCell ref="M34:P34"/>
    <mergeCell ref="I35:L35"/>
    <mergeCell ref="M35:P35"/>
    <mergeCell ref="Q37:T37"/>
    <mergeCell ref="Q5:T5"/>
    <mergeCell ref="Q9:T9"/>
    <mergeCell ref="Q10:T10"/>
    <mergeCell ref="Q40:T40"/>
    <mergeCell ref="Q46:T46"/>
    <mergeCell ref="Q44:T44"/>
    <mergeCell ref="Q43:T43"/>
    <mergeCell ref="Q42:T42"/>
    <mergeCell ref="Q41:T41"/>
    <mergeCell ref="Q45:T45"/>
    <mergeCell ref="Q16:T16"/>
    <mergeCell ref="Q17:T17"/>
    <mergeCell ref="Q18:T18"/>
    <mergeCell ref="Q4:T4"/>
    <mergeCell ref="M40:P40"/>
    <mergeCell ref="M4:P4"/>
    <mergeCell ref="M5:P5"/>
    <mergeCell ref="M9:P9"/>
    <mergeCell ref="Q28:T28"/>
    <mergeCell ref="Q23:T23"/>
    <mergeCell ref="Q24:T24"/>
    <mergeCell ref="Q25:T25"/>
    <mergeCell ref="Q26:T26"/>
    <mergeCell ref="Q27:T27"/>
    <mergeCell ref="M27:P27"/>
    <mergeCell ref="M28:P28"/>
    <mergeCell ref="M26:P26"/>
    <mergeCell ref="M24:P24"/>
    <mergeCell ref="Q19:T19"/>
    <mergeCell ref="Q22:T22"/>
    <mergeCell ref="Q13:T13"/>
    <mergeCell ref="Q14:T14"/>
    <mergeCell ref="Q8:T8"/>
    <mergeCell ref="Q7:T7"/>
    <mergeCell ref="Q6:T6"/>
    <mergeCell ref="M7:P7"/>
    <mergeCell ref="M8:P8"/>
    <mergeCell ref="I36:L36"/>
    <mergeCell ref="M36:P36"/>
    <mergeCell ref="E14:H14"/>
    <mergeCell ref="E15:H15"/>
    <mergeCell ref="E10:H10"/>
    <mergeCell ref="Q31:T31"/>
    <mergeCell ref="Q32:T32"/>
    <mergeCell ref="Q33:T33"/>
    <mergeCell ref="Q34:T34"/>
    <mergeCell ref="Q35:T35"/>
    <mergeCell ref="Q36:T36"/>
    <mergeCell ref="M10:P10"/>
    <mergeCell ref="I31:L31"/>
    <mergeCell ref="M31:P31"/>
    <mergeCell ref="I32:L32"/>
    <mergeCell ref="M32:P32"/>
    <mergeCell ref="I33:L33"/>
    <mergeCell ref="Q15:T15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G18" sqref="G18"/>
    </sheetView>
  </sheetViews>
  <sheetFormatPr defaultRowHeight="20.25"/>
  <cols>
    <col min="1" max="1" width="1.875" style="110" customWidth="1"/>
    <col min="2" max="2" width="4.875" style="154" customWidth="1"/>
    <col min="3" max="3" width="0" style="110" hidden="1" customWidth="1"/>
    <col min="4" max="4" width="18.625" style="110" customWidth="1"/>
    <col min="5" max="5" width="5.625" style="155" customWidth="1"/>
    <col min="6" max="6" width="9.625" style="110" customWidth="1"/>
    <col min="7" max="7" width="18.625" style="110" customWidth="1"/>
    <col min="8" max="8" width="5.625" style="155" customWidth="1"/>
    <col min="9" max="9" width="9.625" style="110" customWidth="1"/>
    <col min="10" max="10" width="18.625" style="110" customWidth="1"/>
    <col min="11" max="11" width="5.625" style="155" customWidth="1"/>
    <col min="12" max="12" width="9.625" style="110" customWidth="1"/>
    <col min="13" max="13" width="18.625" style="110" customWidth="1"/>
    <col min="14" max="14" width="5.625" style="155" customWidth="1"/>
    <col min="15" max="15" width="9.625" style="110" customWidth="1"/>
    <col min="16" max="16" width="18.625" style="110" customWidth="1"/>
    <col min="17" max="17" width="5.625" style="155" customWidth="1"/>
    <col min="18" max="18" width="9.625" style="110" customWidth="1"/>
    <col min="19" max="19" width="18.625" style="110" customWidth="1"/>
    <col min="20" max="20" width="5.625" style="155" customWidth="1"/>
    <col min="21" max="21" width="9.625" style="110" customWidth="1"/>
    <col min="22" max="22" width="5.25" style="163" customWidth="1"/>
    <col min="23" max="23" width="11.75" style="160" customWidth="1"/>
    <col min="24" max="24" width="11.25" style="161" customWidth="1"/>
    <col min="25" max="25" width="6.625" style="164" customWidth="1"/>
    <col min="26" max="26" width="10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9" style="83" hidden="1" customWidth="1"/>
    <col min="32" max="32" width="6.875" style="83" hidden="1" customWidth="1"/>
    <col min="33" max="16384" width="9" style="110"/>
  </cols>
  <sheetData>
    <row r="1" spans="2:32" s="70" customFormat="1" ht="38.25">
      <c r="B1" s="403" t="s">
        <v>248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69"/>
      <c r="AB1" s="71"/>
    </row>
    <row r="2" spans="2:32" s="70" customFormat="1" ht="9.75" customHeight="1">
      <c r="B2" s="404"/>
      <c r="C2" s="405"/>
      <c r="D2" s="405"/>
      <c r="E2" s="405"/>
      <c r="F2" s="405"/>
      <c r="G2" s="405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1.5" customHeight="1" thickBot="1">
      <c r="B3" s="167" t="s">
        <v>38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37</v>
      </c>
      <c r="F4" s="87"/>
      <c r="G4" s="87" t="s">
        <v>3</v>
      </c>
      <c r="H4" s="88" t="s">
        <v>37</v>
      </c>
      <c r="I4" s="87"/>
      <c r="J4" s="87" t="s">
        <v>4</v>
      </c>
      <c r="K4" s="88" t="s">
        <v>37</v>
      </c>
      <c r="L4" s="89"/>
      <c r="M4" s="87" t="s">
        <v>4</v>
      </c>
      <c r="N4" s="88" t="s">
        <v>37</v>
      </c>
      <c r="O4" s="87"/>
      <c r="P4" s="87" t="s">
        <v>4</v>
      </c>
      <c r="Q4" s="88" t="s">
        <v>37</v>
      </c>
      <c r="R4" s="87"/>
      <c r="S4" s="90" t="s">
        <v>5</v>
      </c>
      <c r="T4" s="88" t="s">
        <v>37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1.25" customHeight="1">
      <c r="B5" s="99">
        <v>6</v>
      </c>
      <c r="C5" s="400"/>
      <c r="D5" s="100" t="str">
        <f>'0601-0630菜單'!A5</f>
        <v>QQ白飯</v>
      </c>
      <c r="E5" s="100" t="s">
        <v>16</v>
      </c>
      <c r="F5" s="26" t="s">
        <v>17</v>
      </c>
      <c r="G5" s="100" t="str">
        <f>'0601-0630菜單'!A6</f>
        <v>鐵路排骨(滷)</v>
      </c>
      <c r="H5" s="100" t="s">
        <v>173</v>
      </c>
      <c r="I5" s="26" t="s">
        <v>17</v>
      </c>
      <c r="J5" s="100" t="str">
        <f>'0601-0630菜單'!A7</f>
        <v>壽喜燒</v>
      </c>
      <c r="K5" s="100" t="s">
        <v>19</v>
      </c>
      <c r="L5" s="26" t="s">
        <v>17</v>
      </c>
      <c r="M5" s="100" t="str">
        <f>'0601-0630菜單'!A8</f>
        <v>香菇滷蛋</v>
      </c>
      <c r="N5" s="100" t="s">
        <v>40</v>
      </c>
      <c r="O5" s="26" t="s">
        <v>17</v>
      </c>
      <c r="P5" s="100" t="str">
        <f>'0601-0630菜單'!A9</f>
        <v>油菜</v>
      </c>
      <c r="Q5" s="100" t="s">
        <v>20</v>
      </c>
      <c r="R5" s="26" t="s">
        <v>17</v>
      </c>
      <c r="S5" s="100" t="str">
        <f>'0601-0630菜單'!A10</f>
        <v>南瓜濃湯(芡)</v>
      </c>
      <c r="T5" s="100" t="s">
        <v>18</v>
      </c>
      <c r="U5" s="26" t="s">
        <v>17</v>
      </c>
      <c r="V5" s="406"/>
      <c r="W5" s="101" t="s">
        <v>8</v>
      </c>
      <c r="X5" s="102" t="s">
        <v>262</v>
      </c>
      <c r="Y5" s="103">
        <v>5</v>
      </c>
      <c r="Z5" s="83"/>
      <c r="AA5" s="83"/>
      <c r="AB5" s="84"/>
      <c r="AC5" s="83" t="s">
        <v>21</v>
      </c>
      <c r="AD5" s="83" t="s">
        <v>22</v>
      </c>
      <c r="AE5" s="83" t="s">
        <v>23</v>
      </c>
      <c r="AF5" s="83" t="s">
        <v>24</v>
      </c>
    </row>
    <row r="6" spans="2:32" ht="27.95" customHeight="1">
      <c r="B6" s="105" t="s">
        <v>9</v>
      </c>
      <c r="C6" s="400"/>
      <c r="D6" s="33" t="s">
        <v>39</v>
      </c>
      <c r="E6" s="33"/>
      <c r="F6" s="33">
        <v>120</v>
      </c>
      <c r="G6" s="33" t="s">
        <v>300</v>
      </c>
      <c r="H6" s="31"/>
      <c r="I6" s="33">
        <v>70</v>
      </c>
      <c r="J6" s="33" t="s">
        <v>295</v>
      </c>
      <c r="K6" s="31"/>
      <c r="L6" s="33">
        <v>40</v>
      </c>
      <c r="M6" s="33" t="s">
        <v>98</v>
      </c>
      <c r="N6" s="34"/>
      <c r="O6" s="33">
        <v>5</v>
      </c>
      <c r="P6" s="32" t="s">
        <v>74</v>
      </c>
      <c r="Q6" s="32"/>
      <c r="R6" s="32">
        <v>120</v>
      </c>
      <c r="S6" s="31" t="s">
        <v>154</v>
      </c>
      <c r="T6" s="32"/>
      <c r="U6" s="32">
        <v>20</v>
      </c>
      <c r="V6" s="407"/>
      <c r="W6" s="106" t="s">
        <v>348</v>
      </c>
      <c r="X6" s="107" t="s">
        <v>263</v>
      </c>
      <c r="Y6" s="108">
        <f>AB7</f>
        <v>2</v>
      </c>
      <c r="Z6" s="82"/>
      <c r="AA6" s="109" t="s">
        <v>25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1</v>
      </c>
      <c r="C7" s="400"/>
      <c r="D7" s="33"/>
      <c r="E7" s="34"/>
      <c r="F7" s="33"/>
      <c r="G7" s="33"/>
      <c r="H7" s="31"/>
      <c r="I7" s="33"/>
      <c r="J7" s="33" t="s">
        <v>296</v>
      </c>
      <c r="K7" s="31"/>
      <c r="L7" s="33">
        <v>10</v>
      </c>
      <c r="M7" s="33" t="s">
        <v>257</v>
      </c>
      <c r="N7" s="34"/>
      <c r="O7" s="33">
        <v>55</v>
      </c>
      <c r="P7" s="32"/>
      <c r="Q7" s="32"/>
      <c r="R7" s="32"/>
      <c r="S7" s="31" t="s">
        <v>301</v>
      </c>
      <c r="T7" s="32"/>
      <c r="U7" s="32">
        <v>20</v>
      </c>
      <c r="V7" s="407"/>
      <c r="W7" s="111" t="s">
        <v>10</v>
      </c>
      <c r="X7" s="112" t="s">
        <v>264</v>
      </c>
      <c r="Y7" s="108">
        <f>AB8</f>
        <v>1.7</v>
      </c>
      <c r="Z7" s="83"/>
      <c r="AA7" s="113" t="s">
        <v>26</v>
      </c>
      <c r="AB7" s="84">
        <v>2</v>
      </c>
      <c r="AC7" s="114">
        <f>AB7*7</f>
        <v>14</v>
      </c>
      <c r="AD7" s="84">
        <f>AB7*5</f>
        <v>10</v>
      </c>
      <c r="AE7" s="84" t="s">
        <v>27</v>
      </c>
      <c r="AF7" s="115">
        <f>AC7*4+AD7*9</f>
        <v>146</v>
      </c>
    </row>
    <row r="8" spans="2:32" ht="27.95" customHeight="1">
      <c r="B8" s="105" t="s">
        <v>11</v>
      </c>
      <c r="C8" s="400"/>
      <c r="D8" s="33"/>
      <c r="E8" s="34"/>
      <c r="F8" s="33"/>
      <c r="G8" s="32"/>
      <c r="H8" s="42"/>
      <c r="I8" s="32"/>
      <c r="J8" s="32" t="s">
        <v>297</v>
      </c>
      <c r="K8" s="42" t="s">
        <v>298</v>
      </c>
      <c r="L8" s="32">
        <v>20</v>
      </c>
      <c r="M8" s="34"/>
      <c r="N8" s="42"/>
      <c r="O8" s="33"/>
      <c r="P8" s="32"/>
      <c r="Q8" s="42"/>
      <c r="R8" s="32"/>
      <c r="S8" s="31"/>
      <c r="T8" s="42"/>
      <c r="U8" s="32"/>
      <c r="V8" s="407"/>
      <c r="W8" s="106" t="s">
        <v>265</v>
      </c>
      <c r="X8" s="112" t="s">
        <v>266</v>
      </c>
      <c r="Y8" s="108">
        <f>AB9</f>
        <v>2.5</v>
      </c>
      <c r="Z8" s="82"/>
      <c r="AA8" s="83" t="s">
        <v>28</v>
      </c>
      <c r="AB8" s="84">
        <v>1.7</v>
      </c>
      <c r="AC8" s="84">
        <f>AB8*1</f>
        <v>1.7</v>
      </c>
      <c r="AD8" s="84" t="s">
        <v>27</v>
      </c>
      <c r="AE8" s="84">
        <f>AB8*5</f>
        <v>8.5</v>
      </c>
      <c r="AF8" s="84">
        <f>AC8*4+AE8*4</f>
        <v>40.799999999999997</v>
      </c>
    </row>
    <row r="9" spans="2:32" ht="27.95" customHeight="1">
      <c r="B9" s="399" t="s">
        <v>33</v>
      </c>
      <c r="C9" s="400"/>
      <c r="D9" s="34"/>
      <c r="E9" s="34"/>
      <c r="F9" s="34"/>
      <c r="G9" s="32"/>
      <c r="H9" s="42"/>
      <c r="I9" s="32"/>
      <c r="J9" s="32" t="s">
        <v>299</v>
      </c>
      <c r="K9" s="42"/>
      <c r="L9" s="32">
        <v>30</v>
      </c>
      <c r="M9" s="34"/>
      <c r="N9" s="42"/>
      <c r="O9" s="33"/>
      <c r="P9" s="32"/>
      <c r="Q9" s="42"/>
      <c r="R9" s="32"/>
      <c r="S9" s="31"/>
      <c r="T9" s="42"/>
      <c r="U9" s="32"/>
      <c r="V9" s="407"/>
      <c r="W9" s="111" t="s">
        <v>12</v>
      </c>
      <c r="X9" s="112" t="s">
        <v>267</v>
      </c>
      <c r="Y9" s="108">
        <f>AB10</f>
        <v>0</v>
      </c>
      <c r="Z9" s="83"/>
      <c r="AA9" s="83" t="s">
        <v>30</v>
      </c>
      <c r="AB9" s="84">
        <v>2.5</v>
      </c>
      <c r="AC9" s="84"/>
      <c r="AD9" s="84">
        <f>AB9*5</f>
        <v>12.5</v>
      </c>
      <c r="AE9" s="84" t="s">
        <v>27</v>
      </c>
      <c r="AF9" s="84">
        <f>AD9*9</f>
        <v>112.5</v>
      </c>
    </row>
    <row r="10" spans="2:32" ht="27.95" customHeight="1">
      <c r="B10" s="399"/>
      <c r="C10" s="400"/>
      <c r="D10" s="34"/>
      <c r="E10" s="34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407"/>
      <c r="W10" s="106" t="s">
        <v>274</v>
      </c>
      <c r="X10" s="166" t="s">
        <v>269</v>
      </c>
      <c r="Y10" s="118">
        <v>0</v>
      </c>
      <c r="Z10" s="82"/>
      <c r="AA10" s="83" t="s">
        <v>31</v>
      </c>
      <c r="AE10" s="83">
        <f>AB10*15</f>
        <v>0</v>
      </c>
    </row>
    <row r="11" spans="2:32" ht="27.95" customHeight="1">
      <c r="B11" s="119" t="s">
        <v>32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407"/>
      <c r="W11" s="111" t="s">
        <v>13</v>
      </c>
      <c r="X11" s="121"/>
      <c r="Y11" s="108"/>
      <c r="Z11" s="83"/>
      <c r="AC11" s="83">
        <f>SUM(AC6:AC10)</f>
        <v>27.7</v>
      </c>
      <c r="AD11" s="83">
        <f>SUM(AD6:AD10)</f>
        <v>22.5</v>
      </c>
      <c r="AE11" s="83">
        <f>SUM(AE6:AE10)</f>
        <v>98.5</v>
      </c>
      <c r="AF11" s="83">
        <f>AC11*4+AD11*9+AE11*4</f>
        <v>707.3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408"/>
      <c r="W12" s="106" t="s">
        <v>349</v>
      </c>
      <c r="X12" s="126"/>
      <c r="Y12" s="118"/>
      <c r="Z12" s="82"/>
      <c r="AC12" s="124">
        <f>AC11*4/AF11</f>
        <v>0.1566520571186201</v>
      </c>
      <c r="AD12" s="124">
        <f>AD11*9/AF11</f>
        <v>0.28630001413827233</v>
      </c>
      <c r="AE12" s="124">
        <f>AE11*4/AF11</f>
        <v>0.5570479287431076</v>
      </c>
    </row>
    <row r="13" spans="2:32" s="104" customFormat="1" ht="27.95" customHeight="1">
      <c r="B13" s="99">
        <v>6</v>
      </c>
      <c r="C13" s="400"/>
      <c r="D13" s="100" t="str">
        <f>'0601-0630菜單'!E5</f>
        <v>五穀飯</v>
      </c>
      <c r="E13" s="100" t="s">
        <v>16</v>
      </c>
      <c r="F13" s="26" t="s">
        <v>17</v>
      </c>
      <c r="G13" s="100" t="str">
        <f>'0601-0630菜單'!E6</f>
        <v>菲力雞胸肉(烤)</v>
      </c>
      <c r="H13" s="100" t="s">
        <v>63</v>
      </c>
      <c r="I13" s="26" t="s">
        <v>17</v>
      </c>
      <c r="J13" s="100" t="str">
        <f>'0601-0630菜單'!E7</f>
        <v>酸菜白肉(醃)</v>
      </c>
      <c r="K13" s="100" t="s">
        <v>93</v>
      </c>
      <c r="L13" s="26" t="s">
        <v>17</v>
      </c>
      <c r="M13" s="100" t="str">
        <f>'0601-0630菜單'!E8</f>
        <v>烤花枝條(海)(加)</v>
      </c>
      <c r="N13" s="100" t="s">
        <v>51</v>
      </c>
      <c r="O13" s="26" t="s">
        <v>17</v>
      </c>
      <c r="P13" s="100" t="str">
        <f>'0601-0630菜單'!E9</f>
        <v>青江菜</v>
      </c>
      <c r="Q13" s="100" t="s">
        <v>20</v>
      </c>
      <c r="R13" s="26" t="s">
        <v>17</v>
      </c>
      <c r="S13" s="100" t="str">
        <f>'0601-0630菜單'!E10</f>
        <v>味噌海芽湯</v>
      </c>
      <c r="T13" s="100" t="s">
        <v>18</v>
      </c>
      <c r="U13" s="26" t="s">
        <v>17</v>
      </c>
      <c r="V13" s="401"/>
      <c r="W13" s="101" t="s">
        <v>8</v>
      </c>
      <c r="X13" s="102" t="s">
        <v>262</v>
      </c>
      <c r="Y13" s="103">
        <v>5</v>
      </c>
      <c r="Z13" s="83"/>
      <c r="AA13" s="83"/>
      <c r="AB13" s="84"/>
      <c r="AC13" s="83" t="s">
        <v>21</v>
      </c>
      <c r="AD13" s="83" t="s">
        <v>22</v>
      </c>
      <c r="AE13" s="83" t="s">
        <v>23</v>
      </c>
      <c r="AF13" s="83" t="s">
        <v>24</v>
      </c>
    </row>
    <row r="14" spans="2:32" ht="27.95" customHeight="1">
      <c r="B14" s="105" t="s">
        <v>9</v>
      </c>
      <c r="C14" s="400"/>
      <c r="D14" s="33" t="s">
        <v>44</v>
      </c>
      <c r="E14" s="33"/>
      <c r="F14" s="33">
        <v>60</v>
      </c>
      <c r="G14" s="33" t="s">
        <v>155</v>
      </c>
      <c r="H14" s="31"/>
      <c r="I14" s="33">
        <v>70</v>
      </c>
      <c r="J14" s="33" t="s">
        <v>156</v>
      </c>
      <c r="K14" s="34"/>
      <c r="L14" s="33">
        <v>20</v>
      </c>
      <c r="M14" s="34" t="s">
        <v>258</v>
      </c>
      <c r="N14" s="42"/>
      <c r="O14" s="33">
        <v>40</v>
      </c>
      <c r="P14" s="32" t="s">
        <v>75</v>
      </c>
      <c r="Q14" s="32"/>
      <c r="R14" s="32">
        <v>120</v>
      </c>
      <c r="S14" s="31" t="s">
        <v>127</v>
      </c>
      <c r="T14" s="33"/>
      <c r="U14" s="32">
        <v>5</v>
      </c>
      <c r="V14" s="402"/>
      <c r="W14" s="106" t="s">
        <v>350</v>
      </c>
      <c r="X14" s="107" t="s">
        <v>263</v>
      </c>
      <c r="Y14" s="108">
        <f>AB15</f>
        <v>2.1</v>
      </c>
      <c r="Z14" s="82"/>
      <c r="AA14" s="109" t="s">
        <v>25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2</v>
      </c>
      <c r="C15" s="400"/>
      <c r="D15" s="33" t="s">
        <v>47</v>
      </c>
      <c r="E15" s="33"/>
      <c r="F15" s="33">
        <v>20</v>
      </c>
      <c r="G15" s="33"/>
      <c r="H15" s="31"/>
      <c r="I15" s="33"/>
      <c r="J15" s="33" t="s">
        <v>77</v>
      </c>
      <c r="K15" s="34"/>
      <c r="L15" s="33">
        <v>30</v>
      </c>
      <c r="M15" s="34" t="s">
        <v>89</v>
      </c>
      <c r="N15" s="32"/>
      <c r="O15" s="33">
        <v>20</v>
      </c>
      <c r="P15" s="32"/>
      <c r="Q15" s="32"/>
      <c r="R15" s="32"/>
      <c r="S15" s="31" t="s">
        <v>302</v>
      </c>
      <c r="T15" s="32"/>
      <c r="U15" s="32">
        <v>0.3</v>
      </c>
      <c r="V15" s="402"/>
      <c r="W15" s="111" t="s">
        <v>10</v>
      </c>
      <c r="X15" s="112" t="s">
        <v>264</v>
      </c>
      <c r="Y15" s="108">
        <f>AB16</f>
        <v>1.8</v>
      </c>
      <c r="Z15" s="83"/>
      <c r="AA15" s="113" t="s">
        <v>26</v>
      </c>
      <c r="AB15" s="84">
        <v>2.1</v>
      </c>
      <c r="AC15" s="114">
        <f>AB15*7</f>
        <v>14.700000000000001</v>
      </c>
      <c r="AD15" s="84">
        <f>AB15*5</f>
        <v>10.5</v>
      </c>
      <c r="AE15" s="84" t="s">
        <v>27</v>
      </c>
      <c r="AF15" s="115">
        <f>AC15*4+AD15*9</f>
        <v>153.30000000000001</v>
      </c>
    </row>
    <row r="16" spans="2:32" ht="27.95" customHeight="1">
      <c r="B16" s="105" t="s">
        <v>11</v>
      </c>
      <c r="C16" s="400"/>
      <c r="D16" s="33" t="s">
        <v>48</v>
      </c>
      <c r="E16" s="116"/>
      <c r="F16" s="33">
        <v>20</v>
      </c>
      <c r="G16" s="32"/>
      <c r="H16" s="42"/>
      <c r="I16" s="32"/>
      <c r="J16" s="31" t="s">
        <v>89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402"/>
      <c r="W16" s="106" t="s">
        <v>275</v>
      </c>
      <c r="X16" s="112" t="s">
        <v>266</v>
      </c>
      <c r="Y16" s="108">
        <f>AB17</f>
        <v>2.5</v>
      </c>
      <c r="Z16" s="82"/>
      <c r="AA16" s="83" t="s">
        <v>28</v>
      </c>
      <c r="AB16" s="84">
        <v>1.8</v>
      </c>
      <c r="AC16" s="84">
        <f>AB16*1</f>
        <v>1.8</v>
      </c>
      <c r="AD16" s="84" t="s">
        <v>27</v>
      </c>
      <c r="AE16" s="84">
        <f>AB16*5</f>
        <v>9</v>
      </c>
      <c r="AF16" s="84">
        <f>AC16*4+AE16*4</f>
        <v>43.2</v>
      </c>
    </row>
    <row r="17" spans="2:32" ht="27.95" customHeight="1">
      <c r="B17" s="399" t="s">
        <v>34</v>
      </c>
      <c r="C17" s="400"/>
      <c r="D17" s="33" t="s">
        <v>49</v>
      </c>
      <c r="E17" s="116"/>
      <c r="F17" s="33">
        <v>20</v>
      </c>
      <c r="G17" s="32"/>
      <c r="H17" s="42"/>
      <c r="I17" s="32"/>
      <c r="J17" s="31" t="s">
        <v>113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402"/>
      <c r="W17" s="111" t="s">
        <v>12</v>
      </c>
      <c r="X17" s="112" t="s">
        <v>267</v>
      </c>
      <c r="Y17" s="108">
        <v>0</v>
      </c>
      <c r="Z17" s="83"/>
      <c r="AA17" s="83" t="s">
        <v>30</v>
      </c>
      <c r="AB17" s="84">
        <v>2.5</v>
      </c>
      <c r="AC17" s="84"/>
      <c r="AD17" s="84">
        <f>AB17*5</f>
        <v>12.5</v>
      </c>
      <c r="AE17" s="84" t="s">
        <v>27</v>
      </c>
      <c r="AF17" s="84">
        <f>AD17*9</f>
        <v>112.5</v>
      </c>
    </row>
    <row r="18" spans="2:32" ht="27.95" customHeight="1">
      <c r="B18" s="399"/>
      <c r="C18" s="400"/>
      <c r="D18" s="116"/>
      <c r="E18" s="116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402"/>
      <c r="W18" s="106" t="s">
        <v>274</v>
      </c>
      <c r="X18" s="166" t="s">
        <v>269</v>
      </c>
      <c r="Y18" s="118">
        <v>0</v>
      </c>
      <c r="Z18" s="82"/>
      <c r="AA18" s="83" t="s">
        <v>31</v>
      </c>
      <c r="AB18" s="84">
        <v>1</v>
      </c>
      <c r="AE18" s="83">
        <f>AB18*15</f>
        <v>15</v>
      </c>
    </row>
    <row r="19" spans="2:32" ht="27.95" customHeight="1">
      <c r="B19" s="119" t="s">
        <v>32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402"/>
      <c r="W19" s="111" t="s">
        <v>13</v>
      </c>
      <c r="X19" s="121"/>
      <c r="Y19" s="108"/>
      <c r="Z19" s="83"/>
      <c r="AC19" s="83">
        <f>SUM(AC14:AC18)</f>
        <v>28.900000000000002</v>
      </c>
      <c r="AD19" s="83">
        <f>SUM(AD14:AD18)</f>
        <v>23</v>
      </c>
      <c r="AE19" s="83">
        <f>SUM(AE14:AE18)</f>
        <v>117</v>
      </c>
      <c r="AF19" s="83">
        <f>AC19*4+AD19*9+AE19*4</f>
        <v>790.6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402"/>
      <c r="W20" s="106" t="s">
        <v>351</v>
      </c>
      <c r="X20" s="117"/>
      <c r="Y20" s="118"/>
      <c r="Z20" s="82"/>
      <c r="AC20" s="124">
        <f>AC19*4/AF19</f>
        <v>0.14621806223121681</v>
      </c>
      <c r="AD20" s="124">
        <f>AD19*9/AF19</f>
        <v>0.26182646091576017</v>
      </c>
      <c r="AE20" s="124">
        <f>AE19*4/AF19</f>
        <v>0.59195547685302297</v>
      </c>
    </row>
    <row r="21" spans="2:32" s="104" customFormat="1" ht="27.95" customHeight="1">
      <c r="B21" s="127">
        <v>6</v>
      </c>
      <c r="C21" s="400"/>
      <c r="D21" s="100" t="str">
        <f>'0601-0630菜單'!I5</f>
        <v>古早味鮮蔬麵</v>
      </c>
      <c r="E21" s="100" t="s">
        <v>223</v>
      </c>
      <c r="F21" s="26" t="s">
        <v>17</v>
      </c>
      <c r="G21" s="100" t="str">
        <f>'0601-0630菜單'!I6</f>
        <v>卡啦雞腿(炸)</v>
      </c>
      <c r="H21" s="100" t="s">
        <v>42</v>
      </c>
      <c r="I21" s="26" t="s">
        <v>17</v>
      </c>
      <c r="J21" s="100" t="str">
        <f>'0601-0630菜單'!I7</f>
        <v>番茄炒蛋</v>
      </c>
      <c r="K21" s="100" t="s">
        <v>19</v>
      </c>
      <c r="L21" s="26" t="s">
        <v>17</v>
      </c>
      <c r="M21" s="100" t="str">
        <f>'0601-0630菜單'!I8</f>
        <v>椒鹽甜不辣(加)</v>
      </c>
      <c r="N21" s="100" t="s">
        <v>19</v>
      </c>
      <c r="O21" s="26" t="s">
        <v>17</v>
      </c>
      <c r="P21" s="100" t="str">
        <f>'0601-0630菜單'!I9</f>
        <v>高麗菜</v>
      </c>
      <c r="Q21" s="100" t="s">
        <v>20</v>
      </c>
      <c r="R21" s="26" t="s">
        <v>17</v>
      </c>
      <c r="S21" s="100" t="str">
        <f>'0601-0630菜單'!I10</f>
        <v>筍片排骨湯</v>
      </c>
      <c r="T21" s="100" t="s">
        <v>18</v>
      </c>
      <c r="U21" s="26" t="s">
        <v>17</v>
      </c>
      <c r="V21" s="406"/>
      <c r="W21" s="101" t="s">
        <v>8</v>
      </c>
      <c r="X21" s="102" t="s">
        <v>262</v>
      </c>
      <c r="Y21" s="103">
        <v>5</v>
      </c>
      <c r="Z21" s="83"/>
      <c r="AA21" s="83"/>
      <c r="AB21" s="84"/>
      <c r="AC21" s="83" t="s">
        <v>21</v>
      </c>
      <c r="AD21" s="83" t="s">
        <v>22</v>
      </c>
      <c r="AE21" s="83" t="s">
        <v>23</v>
      </c>
      <c r="AF21" s="83" t="s">
        <v>24</v>
      </c>
    </row>
    <row r="22" spans="2:32" s="132" customFormat="1" ht="27.75" customHeight="1">
      <c r="B22" s="128" t="s">
        <v>9</v>
      </c>
      <c r="C22" s="400"/>
      <c r="D22" s="33" t="s">
        <v>284</v>
      </c>
      <c r="E22" s="34"/>
      <c r="F22" s="33">
        <v>100</v>
      </c>
      <c r="G22" s="32" t="s">
        <v>106</v>
      </c>
      <c r="H22" s="32"/>
      <c r="I22" s="32">
        <v>60</v>
      </c>
      <c r="J22" s="34" t="s">
        <v>94</v>
      </c>
      <c r="K22" s="34"/>
      <c r="L22" s="34">
        <v>40</v>
      </c>
      <c r="M22" s="33" t="s">
        <v>157</v>
      </c>
      <c r="N22" s="33" t="s">
        <v>107</v>
      </c>
      <c r="O22" s="33">
        <v>40</v>
      </c>
      <c r="P22" s="32" t="s">
        <v>76</v>
      </c>
      <c r="Q22" s="32"/>
      <c r="R22" s="32">
        <v>120</v>
      </c>
      <c r="S22" s="32" t="s">
        <v>210</v>
      </c>
      <c r="T22" s="32"/>
      <c r="U22" s="32">
        <v>3</v>
      </c>
      <c r="V22" s="407"/>
      <c r="W22" s="106" t="s">
        <v>352</v>
      </c>
      <c r="X22" s="107" t="s">
        <v>263</v>
      </c>
      <c r="Y22" s="108">
        <f>AB23</f>
        <v>2.2000000000000002</v>
      </c>
      <c r="Z22" s="129"/>
      <c r="AA22" s="130" t="s">
        <v>25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3</v>
      </c>
      <c r="C23" s="400"/>
      <c r="D23" s="32" t="s">
        <v>285</v>
      </c>
      <c r="E23" s="32"/>
      <c r="F23" s="32">
        <v>30</v>
      </c>
      <c r="G23" s="32"/>
      <c r="H23" s="32"/>
      <c r="I23" s="32"/>
      <c r="J23" s="34" t="s">
        <v>91</v>
      </c>
      <c r="K23" s="34"/>
      <c r="L23" s="34">
        <v>30</v>
      </c>
      <c r="M23" s="33" t="s">
        <v>89</v>
      </c>
      <c r="N23" s="33"/>
      <c r="O23" s="33">
        <v>20</v>
      </c>
      <c r="P23" s="32"/>
      <c r="Q23" s="32"/>
      <c r="R23" s="32"/>
      <c r="S23" s="32" t="s">
        <v>224</v>
      </c>
      <c r="T23" s="32"/>
      <c r="U23" s="32">
        <v>10</v>
      </c>
      <c r="V23" s="407"/>
      <c r="W23" s="111" t="s">
        <v>10</v>
      </c>
      <c r="X23" s="112" t="s">
        <v>264</v>
      </c>
      <c r="Y23" s="108">
        <f>AB24</f>
        <v>1.6</v>
      </c>
      <c r="Z23" s="133"/>
      <c r="AA23" s="134" t="s">
        <v>26</v>
      </c>
      <c r="AB23" s="131">
        <v>2.2000000000000002</v>
      </c>
      <c r="AC23" s="135">
        <f>AB23*7</f>
        <v>15.400000000000002</v>
      </c>
      <c r="AD23" s="131">
        <f>AB23*5</f>
        <v>11</v>
      </c>
      <c r="AE23" s="131" t="s">
        <v>27</v>
      </c>
      <c r="AF23" s="136">
        <f>AC23*4+AD23*9</f>
        <v>160.60000000000002</v>
      </c>
    </row>
    <row r="24" spans="2:32" s="132" customFormat="1" ht="27.95" customHeight="1">
      <c r="B24" s="128" t="s">
        <v>11</v>
      </c>
      <c r="C24" s="400"/>
      <c r="D24" s="32" t="s">
        <v>286</v>
      </c>
      <c r="E24" s="42"/>
      <c r="F24" s="32">
        <v>5</v>
      </c>
      <c r="G24" s="32"/>
      <c r="H24" s="42"/>
      <c r="I24" s="32"/>
      <c r="J24" s="32"/>
      <c r="K24" s="42"/>
      <c r="L24" s="32"/>
      <c r="M24" s="33"/>
      <c r="N24" s="116"/>
      <c r="O24" s="33"/>
      <c r="P24" s="32"/>
      <c r="Q24" s="42"/>
      <c r="R24" s="32"/>
      <c r="S24" s="31"/>
      <c r="T24" s="42"/>
      <c r="U24" s="32"/>
      <c r="V24" s="407"/>
      <c r="W24" s="106" t="s">
        <v>271</v>
      </c>
      <c r="X24" s="112" t="s">
        <v>266</v>
      </c>
      <c r="Y24" s="108">
        <f>AB25</f>
        <v>2.5</v>
      </c>
      <c r="Z24" s="129"/>
      <c r="AA24" s="137" t="s">
        <v>28</v>
      </c>
      <c r="AB24" s="131">
        <v>1.6</v>
      </c>
      <c r="AC24" s="131">
        <f>AB24*1</f>
        <v>1.6</v>
      </c>
      <c r="AD24" s="131" t="s">
        <v>27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398" t="s">
        <v>35</v>
      </c>
      <c r="C25" s="400"/>
      <c r="D25" s="32" t="s">
        <v>287</v>
      </c>
      <c r="E25" s="42"/>
      <c r="F25" s="32">
        <v>3</v>
      </c>
      <c r="G25" s="32"/>
      <c r="H25" s="42"/>
      <c r="I25" s="32"/>
      <c r="J25" s="32"/>
      <c r="K25" s="42"/>
      <c r="L25" s="32"/>
      <c r="M25" s="33"/>
      <c r="N25" s="116"/>
      <c r="O25" s="33"/>
      <c r="P25" s="32"/>
      <c r="Q25" s="42"/>
      <c r="R25" s="32"/>
      <c r="S25" s="32"/>
      <c r="T25" s="42"/>
      <c r="U25" s="32"/>
      <c r="V25" s="407"/>
      <c r="W25" s="111" t="s">
        <v>12</v>
      </c>
      <c r="X25" s="112" t="s">
        <v>267</v>
      </c>
      <c r="Y25" s="108">
        <f>AB26</f>
        <v>0</v>
      </c>
      <c r="Z25" s="133"/>
      <c r="AA25" s="137" t="s">
        <v>30</v>
      </c>
      <c r="AB25" s="131">
        <v>2.5</v>
      </c>
      <c r="AC25" s="131"/>
      <c r="AD25" s="131">
        <f>AB25*5</f>
        <v>12.5</v>
      </c>
      <c r="AE25" s="131" t="s">
        <v>27</v>
      </c>
      <c r="AF25" s="131">
        <f>AD25*9</f>
        <v>112.5</v>
      </c>
    </row>
    <row r="26" spans="2:32" s="132" customFormat="1" ht="27.95" customHeight="1">
      <c r="B26" s="398"/>
      <c r="C26" s="400"/>
      <c r="D26" s="34"/>
      <c r="E26" s="34"/>
      <c r="F26" s="34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407"/>
      <c r="W26" s="106" t="s">
        <v>268</v>
      </c>
      <c r="X26" s="166" t="s">
        <v>269</v>
      </c>
      <c r="Y26" s="108">
        <v>0</v>
      </c>
      <c r="Z26" s="129"/>
      <c r="AA26" s="137" t="s">
        <v>31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32</v>
      </c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07"/>
      <c r="W27" s="111" t="s">
        <v>13</v>
      </c>
      <c r="X27" s="121"/>
      <c r="Y27" s="108"/>
      <c r="Z27" s="133"/>
      <c r="AA27" s="137"/>
      <c r="AB27" s="131"/>
      <c r="AC27" s="137">
        <f>SUM(AC22:AC26)</f>
        <v>29.400000000000006</v>
      </c>
      <c r="AD27" s="137">
        <f>SUM(AD22:AD26)</f>
        <v>23.5</v>
      </c>
      <c r="AE27" s="137">
        <f>SUM(AE22:AE26)</f>
        <v>101</v>
      </c>
      <c r="AF27" s="137">
        <f>AC27*4+AD27*9+AE27*4</f>
        <v>733.1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408"/>
      <c r="W28" s="106" t="s">
        <v>353</v>
      </c>
      <c r="X28" s="126"/>
      <c r="Y28" s="108"/>
      <c r="Z28" s="129"/>
      <c r="AA28" s="133"/>
      <c r="AB28" s="143"/>
      <c r="AC28" s="144">
        <f>AC27*4/AF27</f>
        <v>0.16041467739735374</v>
      </c>
      <c r="AD28" s="144">
        <f>AD27*9/AF27</f>
        <v>0.28850088664575091</v>
      </c>
      <c r="AE28" s="144">
        <f>AE27*4/AF27</f>
        <v>0.55108443595689538</v>
      </c>
      <c r="AF28" s="133"/>
    </row>
    <row r="29" spans="2:32" s="104" customFormat="1" ht="27.95" customHeight="1">
      <c r="B29" s="99">
        <v>6</v>
      </c>
      <c r="C29" s="400"/>
      <c r="D29" s="100" t="str">
        <f>'0601-0630菜單'!M5</f>
        <v>地瓜飯</v>
      </c>
      <c r="E29" s="100" t="s">
        <v>16</v>
      </c>
      <c r="F29" s="26" t="s">
        <v>17</v>
      </c>
      <c r="G29" s="100" t="str">
        <f>'0601-0630菜單'!M6</f>
        <v>日式豬里肌</v>
      </c>
      <c r="H29" s="100" t="s">
        <v>41</v>
      </c>
      <c r="I29" s="26" t="s">
        <v>17</v>
      </c>
      <c r="J29" s="100" t="str">
        <f>'0601-0630菜單'!M7</f>
        <v>什錦鮮菇</v>
      </c>
      <c r="K29" s="100" t="s">
        <v>19</v>
      </c>
      <c r="L29" s="26" t="s">
        <v>17</v>
      </c>
      <c r="M29" s="100" t="str">
        <f>'0601-0630菜單'!M8</f>
        <v>絞肉豆腐(豆)</v>
      </c>
      <c r="N29" s="100" t="s">
        <v>40</v>
      </c>
      <c r="O29" s="26" t="s">
        <v>17</v>
      </c>
      <c r="P29" s="100" t="str">
        <f>'0601-0630菜單'!M9</f>
        <v>空心菜</v>
      </c>
      <c r="Q29" s="100" t="s">
        <v>20</v>
      </c>
      <c r="R29" s="26" t="s">
        <v>17</v>
      </c>
      <c r="S29" s="100" t="str">
        <f>'0601-0630菜單'!M10</f>
        <v>大黃瓜湯</v>
      </c>
      <c r="T29" s="100" t="s">
        <v>18</v>
      </c>
      <c r="U29" s="26" t="s">
        <v>17</v>
      </c>
      <c r="V29" s="406"/>
      <c r="W29" s="101" t="s">
        <v>8</v>
      </c>
      <c r="X29" s="102" t="s">
        <v>262</v>
      </c>
      <c r="Y29" s="103">
        <v>5.5</v>
      </c>
      <c r="Z29" s="83"/>
      <c r="AA29" s="83"/>
      <c r="AB29" s="84"/>
      <c r="AC29" s="83" t="s">
        <v>21</v>
      </c>
      <c r="AD29" s="83" t="s">
        <v>22</v>
      </c>
      <c r="AE29" s="83" t="s">
        <v>23</v>
      </c>
      <c r="AF29" s="83" t="s">
        <v>24</v>
      </c>
    </row>
    <row r="30" spans="2:32" ht="27.95" customHeight="1">
      <c r="B30" s="105" t="s">
        <v>9</v>
      </c>
      <c r="C30" s="400"/>
      <c r="D30" s="34" t="s">
        <v>233</v>
      </c>
      <c r="E30" s="34"/>
      <c r="F30" s="34">
        <v>70</v>
      </c>
      <c r="G30" s="33" t="s">
        <v>187</v>
      </c>
      <c r="H30" s="33"/>
      <c r="I30" s="33">
        <v>65</v>
      </c>
      <c r="J30" s="34" t="s">
        <v>188</v>
      </c>
      <c r="K30" s="34"/>
      <c r="L30" s="34">
        <v>40</v>
      </c>
      <c r="M30" s="33" t="s">
        <v>212</v>
      </c>
      <c r="N30" s="34"/>
      <c r="O30" s="33">
        <v>10</v>
      </c>
      <c r="P30" s="33" t="s">
        <v>194</v>
      </c>
      <c r="Q30" s="33"/>
      <c r="R30" s="33">
        <v>120</v>
      </c>
      <c r="S30" s="147" t="s">
        <v>189</v>
      </c>
      <c r="T30" s="33"/>
      <c r="U30" s="33">
        <v>10</v>
      </c>
      <c r="V30" s="407"/>
      <c r="W30" s="106" t="s">
        <v>354</v>
      </c>
      <c r="X30" s="107" t="s">
        <v>263</v>
      </c>
      <c r="Y30" s="108">
        <f>AB31</f>
        <v>2.1</v>
      </c>
      <c r="Z30" s="82"/>
      <c r="AA30" s="109" t="s">
        <v>25</v>
      </c>
      <c r="AB30" s="84">
        <v>6.2</v>
      </c>
      <c r="AC30" s="84">
        <f>AB30*2</f>
        <v>12.4</v>
      </c>
      <c r="AD30" s="84"/>
      <c r="AE30" s="84">
        <f>AB30*15</f>
        <v>93</v>
      </c>
      <c r="AF30" s="84">
        <f>AC30*4+AE30*4</f>
        <v>421.6</v>
      </c>
    </row>
    <row r="31" spans="2:32" ht="27.95" customHeight="1">
      <c r="B31" s="105">
        <v>4</v>
      </c>
      <c r="C31" s="400"/>
      <c r="D31" s="34" t="s">
        <v>234</v>
      </c>
      <c r="E31" s="34"/>
      <c r="F31" s="34">
        <v>60</v>
      </c>
      <c r="G31" s="33"/>
      <c r="H31" s="33"/>
      <c r="I31" s="33"/>
      <c r="J31" s="34" t="s">
        <v>190</v>
      </c>
      <c r="K31" s="34"/>
      <c r="L31" s="34">
        <v>20</v>
      </c>
      <c r="M31" s="33" t="s">
        <v>191</v>
      </c>
      <c r="N31" s="34"/>
      <c r="O31" s="33">
        <v>50</v>
      </c>
      <c r="P31" s="33"/>
      <c r="Q31" s="33"/>
      <c r="R31" s="33"/>
      <c r="S31" s="33"/>
      <c r="T31" s="33"/>
      <c r="U31" s="33"/>
      <c r="V31" s="407"/>
      <c r="W31" s="111" t="s">
        <v>10</v>
      </c>
      <c r="X31" s="112" t="s">
        <v>264</v>
      </c>
      <c r="Y31" s="108">
        <f>AB32</f>
        <v>1.5</v>
      </c>
      <c r="Z31" s="83"/>
      <c r="AA31" s="113" t="s">
        <v>26</v>
      </c>
      <c r="AB31" s="84">
        <v>2.1</v>
      </c>
      <c r="AC31" s="114">
        <f>AB31*7</f>
        <v>14.700000000000001</v>
      </c>
      <c r="AD31" s="84">
        <f>AB31*5</f>
        <v>10.5</v>
      </c>
      <c r="AE31" s="84" t="s">
        <v>27</v>
      </c>
      <c r="AF31" s="115">
        <f>AC31*4+AD31*9</f>
        <v>153.30000000000001</v>
      </c>
    </row>
    <row r="32" spans="2:32" ht="27.95" customHeight="1">
      <c r="B32" s="105" t="s">
        <v>11</v>
      </c>
      <c r="C32" s="400"/>
      <c r="D32" s="32"/>
      <c r="E32" s="42"/>
      <c r="F32" s="32"/>
      <c r="G32" s="33"/>
      <c r="H32" s="116"/>
      <c r="I32" s="33"/>
      <c r="J32" s="34" t="s">
        <v>192</v>
      </c>
      <c r="K32" s="34"/>
      <c r="L32" s="34">
        <v>5</v>
      </c>
      <c r="M32" s="34"/>
      <c r="N32" s="116"/>
      <c r="O32" s="34"/>
      <c r="P32" s="33"/>
      <c r="Q32" s="116"/>
      <c r="R32" s="33"/>
      <c r="S32" s="34"/>
      <c r="T32" s="33"/>
      <c r="U32" s="33"/>
      <c r="V32" s="407"/>
      <c r="W32" s="106" t="s">
        <v>273</v>
      </c>
      <c r="X32" s="112" t="s">
        <v>266</v>
      </c>
      <c r="Y32" s="108">
        <f>AB33</f>
        <v>2.5</v>
      </c>
      <c r="Z32" s="82"/>
      <c r="AA32" s="83" t="s">
        <v>28</v>
      </c>
      <c r="AB32" s="84">
        <v>1.5</v>
      </c>
      <c r="AC32" s="84">
        <f>AB32*1</f>
        <v>1.5</v>
      </c>
      <c r="AD32" s="84" t="s">
        <v>27</v>
      </c>
      <c r="AE32" s="84">
        <f>AB32*5</f>
        <v>7.5</v>
      </c>
      <c r="AF32" s="84">
        <f>AC32*4+AE32*4</f>
        <v>36</v>
      </c>
    </row>
    <row r="33" spans="2:32" ht="27.95" customHeight="1">
      <c r="B33" s="399" t="s">
        <v>36</v>
      </c>
      <c r="C33" s="400"/>
      <c r="D33" s="32"/>
      <c r="E33" s="42"/>
      <c r="F33" s="32"/>
      <c r="G33" s="33"/>
      <c r="H33" s="116"/>
      <c r="I33" s="33"/>
      <c r="J33" s="34"/>
      <c r="K33" s="34"/>
      <c r="L33" s="34"/>
      <c r="M33" s="34"/>
      <c r="N33" s="116"/>
      <c r="O33" s="34"/>
      <c r="P33" s="33"/>
      <c r="Q33" s="116"/>
      <c r="R33" s="33"/>
      <c r="S33" s="34"/>
      <c r="T33" s="33"/>
      <c r="U33" s="33"/>
      <c r="V33" s="407"/>
      <c r="W33" s="111" t="s">
        <v>12</v>
      </c>
      <c r="X33" s="112" t="s">
        <v>267</v>
      </c>
      <c r="Y33" s="108">
        <v>0</v>
      </c>
      <c r="Z33" s="83"/>
      <c r="AA33" s="83" t="s">
        <v>30</v>
      </c>
      <c r="AB33" s="84">
        <v>2.5</v>
      </c>
      <c r="AC33" s="84"/>
      <c r="AD33" s="84">
        <f>AB33*5</f>
        <v>12.5</v>
      </c>
      <c r="AE33" s="84" t="s">
        <v>27</v>
      </c>
      <c r="AF33" s="84">
        <f>AD33*9</f>
        <v>112.5</v>
      </c>
    </row>
    <row r="34" spans="2:32" ht="27.95" customHeight="1">
      <c r="B34" s="399"/>
      <c r="C34" s="400"/>
      <c r="D34" s="34"/>
      <c r="E34" s="34"/>
      <c r="F34" s="34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407"/>
      <c r="W34" s="106" t="s">
        <v>268</v>
      </c>
      <c r="X34" s="166" t="s">
        <v>269</v>
      </c>
      <c r="Y34" s="108">
        <v>0</v>
      </c>
      <c r="Z34" s="82"/>
      <c r="AA34" s="83" t="s">
        <v>31</v>
      </c>
      <c r="AB34" s="84">
        <v>1</v>
      </c>
      <c r="AE34" s="83">
        <f>AB34*15</f>
        <v>15</v>
      </c>
    </row>
    <row r="35" spans="2:32" ht="27.95" customHeight="1">
      <c r="B35" s="119" t="s">
        <v>32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33"/>
      <c r="U35" s="33"/>
      <c r="V35" s="407"/>
      <c r="W35" s="111" t="s">
        <v>13</v>
      </c>
      <c r="X35" s="121"/>
      <c r="Y35" s="108"/>
      <c r="Z35" s="83"/>
      <c r="AC35" s="83">
        <f>SUM(AC30:AC34)</f>
        <v>28.6</v>
      </c>
      <c r="AD35" s="83">
        <f>SUM(AD30:AD34)</f>
        <v>23</v>
      </c>
      <c r="AE35" s="83">
        <f>SUM(AE30:AE34)</f>
        <v>115.5</v>
      </c>
      <c r="AF35" s="83">
        <f>AC35*4+AD35*9+AE35*4</f>
        <v>783.4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408"/>
      <c r="W36" s="106" t="s">
        <v>355</v>
      </c>
      <c r="X36" s="117"/>
      <c r="Y36" s="108"/>
      <c r="Z36" s="82"/>
      <c r="AC36" s="124">
        <f>AC35*4/AF35</f>
        <v>0.14603012509573654</v>
      </c>
      <c r="AD36" s="124">
        <f>AD35*9/AF35</f>
        <v>0.26423283124840441</v>
      </c>
      <c r="AE36" s="124">
        <f>AE35*4/AF35</f>
        <v>0.58973704365585911</v>
      </c>
    </row>
    <row r="37" spans="2:32" s="104" customFormat="1" ht="27.95" customHeight="1">
      <c r="B37" s="99">
        <v>6</v>
      </c>
      <c r="C37" s="400"/>
      <c r="D37" s="100" t="str">
        <f>'0601-0630菜單'!Q5</f>
        <v>QQ白飯</v>
      </c>
      <c r="E37" s="100" t="s">
        <v>65</v>
      </c>
      <c r="F37" s="26" t="s">
        <v>17</v>
      </c>
      <c r="G37" s="100" t="str">
        <f>'0601-0630菜單'!Q6</f>
        <v>香滷雞排</v>
      </c>
      <c r="H37" s="100" t="s">
        <v>40</v>
      </c>
      <c r="I37" s="26" t="s">
        <v>17</v>
      </c>
      <c r="J37" s="100" t="str">
        <f>'0601-0630菜單'!Q7</f>
        <v>杏仁蝦卷(加)</v>
      </c>
      <c r="K37" s="100" t="s">
        <v>51</v>
      </c>
      <c r="L37" s="26" t="s">
        <v>17</v>
      </c>
      <c r="M37" s="100" t="str">
        <f>'0601-0630菜單'!Q8</f>
        <v>什錦豆乾(豆)</v>
      </c>
      <c r="N37" s="100" t="s">
        <v>19</v>
      </c>
      <c r="O37" s="26" t="s">
        <v>17</v>
      </c>
      <c r="P37" s="100" t="str">
        <f>'0601-0630菜單'!Q9</f>
        <v>大白菜</v>
      </c>
      <c r="Q37" s="100" t="s">
        <v>20</v>
      </c>
      <c r="R37" s="26" t="s">
        <v>17</v>
      </c>
      <c r="S37" s="100" t="str">
        <f>'0601-0630菜單'!Q10</f>
        <v>紫菜蛋花湯</v>
      </c>
      <c r="T37" s="100" t="s">
        <v>18</v>
      </c>
      <c r="U37" s="26" t="s">
        <v>17</v>
      </c>
      <c r="V37" s="406"/>
      <c r="W37" s="101" t="s">
        <v>8</v>
      </c>
      <c r="X37" s="102" t="s">
        <v>262</v>
      </c>
      <c r="Y37" s="103">
        <v>5</v>
      </c>
      <c r="Z37" s="83"/>
      <c r="AA37" s="83"/>
      <c r="AB37" s="84"/>
      <c r="AC37" s="83" t="s">
        <v>21</v>
      </c>
      <c r="AD37" s="83" t="s">
        <v>22</v>
      </c>
      <c r="AE37" s="83" t="s">
        <v>23</v>
      </c>
      <c r="AF37" s="83" t="s">
        <v>24</v>
      </c>
    </row>
    <row r="38" spans="2:32" ht="27.95" customHeight="1">
      <c r="B38" s="105" t="s">
        <v>9</v>
      </c>
      <c r="C38" s="400"/>
      <c r="D38" s="33" t="s">
        <v>39</v>
      </c>
      <c r="E38" s="33"/>
      <c r="F38" s="33">
        <v>120</v>
      </c>
      <c r="G38" s="32" t="s">
        <v>332</v>
      </c>
      <c r="H38" s="32"/>
      <c r="I38" s="32">
        <v>50</v>
      </c>
      <c r="J38" s="32" t="s">
        <v>333</v>
      </c>
      <c r="K38" s="32" t="s">
        <v>64</v>
      </c>
      <c r="L38" s="32">
        <v>40</v>
      </c>
      <c r="M38" s="32" t="s">
        <v>334</v>
      </c>
      <c r="N38" s="32"/>
      <c r="O38" s="32">
        <v>5</v>
      </c>
      <c r="P38" s="33" t="s">
        <v>77</v>
      </c>
      <c r="Q38" s="33"/>
      <c r="R38" s="33">
        <v>100</v>
      </c>
      <c r="S38" s="32" t="s">
        <v>62</v>
      </c>
      <c r="T38" s="32"/>
      <c r="U38" s="32">
        <v>5</v>
      </c>
      <c r="V38" s="407"/>
      <c r="W38" s="106" t="s">
        <v>356</v>
      </c>
      <c r="X38" s="107" t="s">
        <v>263</v>
      </c>
      <c r="Y38" s="108">
        <f>AB39</f>
        <v>2.2000000000000002</v>
      </c>
      <c r="Z38" s="82"/>
      <c r="AA38" s="109" t="s">
        <v>25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5</v>
      </c>
      <c r="C39" s="400"/>
      <c r="D39" s="33"/>
      <c r="E39" s="33"/>
      <c r="F39" s="33"/>
      <c r="G39" s="32" t="s">
        <v>193</v>
      </c>
      <c r="H39" s="32"/>
      <c r="I39" s="32">
        <v>2</v>
      </c>
      <c r="J39" s="33"/>
      <c r="K39" s="33"/>
      <c r="L39" s="33"/>
      <c r="M39" s="32" t="s">
        <v>158</v>
      </c>
      <c r="N39" s="32"/>
      <c r="O39" s="32">
        <v>30</v>
      </c>
      <c r="P39" s="32"/>
      <c r="Q39" s="32"/>
      <c r="R39" s="32"/>
      <c r="S39" s="32" t="s">
        <v>46</v>
      </c>
      <c r="T39" s="32"/>
      <c r="U39" s="32">
        <v>10</v>
      </c>
      <c r="V39" s="407"/>
      <c r="W39" s="111" t="s">
        <v>10</v>
      </c>
      <c r="X39" s="112" t="s">
        <v>264</v>
      </c>
      <c r="Y39" s="108">
        <f>AB40</f>
        <v>1.7</v>
      </c>
      <c r="Z39" s="83"/>
      <c r="AA39" s="113" t="s">
        <v>26</v>
      </c>
      <c r="AB39" s="84">
        <v>2.2000000000000002</v>
      </c>
      <c r="AC39" s="114">
        <f>AB39*7</f>
        <v>15.400000000000002</v>
      </c>
      <c r="AD39" s="84">
        <f>AB39*5</f>
        <v>11</v>
      </c>
      <c r="AE39" s="84" t="s">
        <v>27</v>
      </c>
      <c r="AF39" s="115">
        <f>AC39*4+AD39*9</f>
        <v>160.60000000000002</v>
      </c>
    </row>
    <row r="40" spans="2:32" ht="27.95" customHeight="1">
      <c r="B40" s="105" t="s">
        <v>11</v>
      </c>
      <c r="C40" s="400"/>
      <c r="D40" s="33"/>
      <c r="E40" s="33"/>
      <c r="F40" s="33"/>
      <c r="G40" s="32"/>
      <c r="H40" s="32"/>
      <c r="I40" s="32"/>
      <c r="J40" s="33"/>
      <c r="K40" s="242"/>
      <c r="L40" s="33"/>
      <c r="M40" s="32" t="s">
        <v>143</v>
      </c>
      <c r="N40" s="32"/>
      <c r="O40" s="32">
        <v>10</v>
      </c>
      <c r="P40" s="32"/>
      <c r="Q40" s="32"/>
      <c r="R40" s="32"/>
      <c r="S40" s="32"/>
      <c r="T40" s="32"/>
      <c r="U40" s="32"/>
      <c r="V40" s="407"/>
      <c r="W40" s="106" t="s">
        <v>265</v>
      </c>
      <c r="X40" s="112" t="s">
        <v>266</v>
      </c>
      <c r="Y40" s="108">
        <f>AB41</f>
        <v>2.5</v>
      </c>
      <c r="Z40" s="82"/>
      <c r="AA40" s="83" t="s">
        <v>28</v>
      </c>
      <c r="AB40" s="84">
        <v>1.7</v>
      </c>
      <c r="AC40" s="84">
        <f>AB40*1</f>
        <v>1.7</v>
      </c>
      <c r="AD40" s="84" t="s">
        <v>27</v>
      </c>
      <c r="AE40" s="84">
        <f>AB40*5</f>
        <v>8.5</v>
      </c>
      <c r="AF40" s="84">
        <f>AC40*4+AE40*4</f>
        <v>40.799999999999997</v>
      </c>
    </row>
    <row r="41" spans="2:32" ht="27.95" customHeight="1">
      <c r="B41" s="399" t="s">
        <v>29</v>
      </c>
      <c r="C41" s="400"/>
      <c r="D41" s="33"/>
      <c r="E41" s="33"/>
      <c r="F41" s="33"/>
      <c r="G41" s="32"/>
      <c r="H41" s="32"/>
      <c r="I41" s="32"/>
      <c r="J41" s="33"/>
      <c r="K41" s="242"/>
      <c r="L41" s="33"/>
      <c r="M41" s="32"/>
      <c r="N41" s="32"/>
      <c r="O41" s="32"/>
      <c r="P41" s="32"/>
      <c r="Q41" s="32"/>
      <c r="R41" s="32"/>
      <c r="S41" s="32"/>
      <c r="T41" s="32"/>
      <c r="U41" s="32"/>
      <c r="V41" s="407"/>
      <c r="W41" s="111" t="s">
        <v>276</v>
      </c>
      <c r="X41" s="112" t="s">
        <v>267</v>
      </c>
      <c r="Y41" s="108">
        <f>AB42</f>
        <v>0</v>
      </c>
      <c r="Z41" s="83"/>
      <c r="AA41" s="83" t="s">
        <v>30</v>
      </c>
      <c r="AB41" s="84">
        <v>2.5</v>
      </c>
      <c r="AC41" s="84"/>
      <c r="AD41" s="84">
        <f>AB41*5</f>
        <v>12.5</v>
      </c>
      <c r="AE41" s="84" t="s">
        <v>27</v>
      </c>
      <c r="AF41" s="84">
        <f>AD41*9</f>
        <v>112.5</v>
      </c>
    </row>
    <row r="42" spans="2:32" ht="27.95" customHeight="1">
      <c r="B42" s="399"/>
      <c r="C42" s="400"/>
      <c r="D42" s="33"/>
      <c r="E42" s="33"/>
      <c r="F42" s="33"/>
      <c r="G42" s="32"/>
      <c r="H42" s="243"/>
      <c r="I42" s="32"/>
      <c r="J42" s="33"/>
      <c r="K42" s="242"/>
      <c r="L42" s="33"/>
      <c r="M42" s="32"/>
      <c r="N42" s="243"/>
      <c r="O42" s="32"/>
      <c r="P42" s="32"/>
      <c r="Q42" s="243"/>
      <c r="R42" s="32"/>
      <c r="S42" s="32"/>
      <c r="T42" s="243"/>
      <c r="U42" s="32"/>
      <c r="V42" s="407"/>
      <c r="W42" s="106" t="s">
        <v>270</v>
      </c>
      <c r="X42" s="166" t="s">
        <v>269</v>
      </c>
      <c r="Y42" s="108">
        <v>0</v>
      </c>
      <c r="Z42" s="82"/>
      <c r="AA42" s="83" t="s">
        <v>31</v>
      </c>
      <c r="AE42" s="83">
        <f>AB42*15</f>
        <v>0</v>
      </c>
    </row>
    <row r="43" spans="2:32" ht="27.95" customHeight="1">
      <c r="B43" s="119" t="s">
        <v>32</v>
      </c>
      <c r="C43" s="120"/>
      <c r="D43" s="242"/>
      <c r="E43" s="242"/>
      <c r="F43" s="33"/>
      <c r="G43" s="33"/>
      <c r="H43" s="242"/>
      <c r="I43" s="33"/>
      <c r="J43" s="33"/>
      <c r="K43" s="242"/>
      <c r="L43" s="33"/>
      <c r="M43" s="33"/>
      <c r="N43" s="242"/>
      <c r="O43" s="33"/>
      <c r="P43" s="33"/>
      <c r="Q43" s="242"/>
      <c r="R43" s="33"/>
      <c r="S43" s="33"/>
      <c r="T43" s="242"/>
      <c r="U43" s="33"/>
      <c r="V43" s="407"/>
      <c r="W43" s="111" t="s">
        <v>13</v>
      </c>
      <c r="X43" s="121"/>
      <c r="Y43" s="108"/>
      <c r="Z43" s="83"/>
      <c r="AC43" s="83">
        <f>SUM(AC38:AC42)</f>
        <v>29.1</v>
      </c>
      <c r="AD43" s="83">
        <f>SUM(AD38:AD42)</f>
        <v>23.5</v>
      </c>
      <c r="AE43" s="83">
        <f>SUM(AE38:AE42)</f>
        <v>98.5</v>
      </c>
      <c r="AF43" s="83">
        <f>AC43*4+AD43*9+AE43*4</f>
        <v>721.9</v>
      </c>
    </row>
    <row r="44" spans="2:32" ht="27.95" customHeight="1" thickBot="1">
      <c r="B44" s="148"/>
      <c r="C44" s="123"/>
      <c r="D44" s="244"/>
      <c r="E44" s="244"/>
      <c r="F44" s="150"/>
      <c r="G44" s="150"/>
      <c r="H44" s="244"/>
      <c r="I44" s="150"/>
      <c r="J44" s="150"/>
      <c r="K44" s="244"/>
      <c r="L44" s="150"/>
      <c r="M44" s="150"/>
      <c r="N44" s="244"/>
      <c r="O44" s="150"/>
      <c r="P44" s="150"/>
      <c r="Q44" s="244"/>
      <c r="R44" s="150"/>
      <c r="S44" s="150"/>
      <c r="T44" s="244"/>
      <c r="U44" s="150"/>
      <c r="V44" s="408"/>
      <c r="W44" s="106" t="s">
        <v>357</v>
      </c>
      <c r="X44" s="126"/>
      <c r="Y44" s="108"/>
      <c r="Z44" s="82"/>
      <c r="AC44" s="124">
        <f>AC43*4/AF43</f>
        <v>0.1612411691369996</v>
      </c>
      <c r="AD44" s="124">
        <f>AD43*9/AF43</f>
        <v>0.29297686660202243</v>
      </c>
      <c r="AE44" s="124">
        <f>AE43*4/AF43</f>
        <v>0.54578196426097803</v>
      </c>
    </row>
    <row r="45" spans="2:32" s="157" customFormat="1" ht="21.75" customHeight="1">
      <c r="B45" s="154"/>
      <c r="C45" s="83"/>
      <c r="D45" s="110"/>
      <c r="E45" s="155"/>
      <c r="F45" s="110"/>
      <c r="G45" s="110"/>
      <c r="H45" s="155"/>
      <c r="I45" s="110"/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156"/>
      <c r="AA45" s="137"/>
      <c r="AB45" s="131"/>
      <c r="AC45" s="137"/>
      <c r="AD45" s="137"/>
      <c r="AE45" s="137"/>
      <c r="AF45" s="137"/>
    </row>
    <row r="46" spans="2:32">
      <c r="B46" s="131"/>
      <c r="C46" s="157"/>
      <c r="D46" s="409"/>
      <c r="E46" s="409"/>
      <c r="F46" s="410"/>
      <c r="G46" s="410"/>
      <c r="H46" s="158"/>
      <c r="I46" s="83"/>
      <c r="J46" s="83"/>
      <c r="K46" s="158"/>
      <c r="L46" s="83"/>
      <c r="N46" s="158"/>
      <c r="O46" s="83"/>
      <c r="Q46" s="158"/>
      <c r="R46" s="83"/>
      <c r="T46" s="158"/>
      <c r="U46" s="83"/>
      <c r="V46" s="159"/>
      <c r="Y46" s="162"/>
    </row>
    <row r="47" spans="2:32">
      <c r="Y47" s="162"/>
    </row>
    <row r="48" spans="2:32">
      <c r="Y48" s="162"/>
    </row>
    <row r="49" spans="25:25">
      <c r="Y49" s="162"/>
    </row>
    <row r="50" spans="25:25">
      <c r="Y50" s="162"/>
    </row>
    <row r="51" spans="25:25">
      <c r="Y51" s="162"/>
    </row>
    <row r="52" spans="25:25">
      <c r="Y52" s="162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M24" sqref="M24"/>
    </sheetView>
  </sheetViews>
  <sheetFormatPr defaultRowHeight="20.25"/>
  <cols>
    <col min="1" max="1" width="1.875" style="110" customWidth="1"/>
    <col min="2" max="2" width="4.875" style="154" customWidth="1"/>
    <col min="3" max="3" width="0" style="110" hidden="1" customWidth="1"/>
    <col min="4" max="4" width="18.625" style="110" customWidth="1"/>
    <col min="5" max="5" width="5.625" style="155" customWidth="1"/>
    <col min="6" max="6" width="9.625" style="110" customWidth="1"/>
    <col min="7" max="7" width="18.625" style="110" customWidth="1"/>
    <col min="8" max="8" width="5.625" style="155" customWidth="1"/>
    <col min="9" max="9" width="9.625" style="110" customWidth="1"/>
    <col min="10" max="10" width="18.625" style="110" customWidth="1"/>
    <col min="11" max="11" width="5.625" style="155" customWidth="1"/>
    <col min="12" max="12" width="9.625" style="110" customWidth="1"/>
    <col min="13" max="13" width="18.625" style="110" customWidth="1"/>
    <col min="14" max="14" width="5.625" style="155" customWidth="1"/>
    <col min="15" max="15" width="9.625" style="110" customWidth="1"/>
    <col min="16" max="16" width="18.625" style="110" customWidth="1"/>
    <col min="17" max="17" width="5.625" style="155" customWidth="1"/>
    <col min="18" max="18" width="9.625" style="110" customWidth="1"/>
    <col min="19" max="19" width="18.625" style="110" customWidth="1"/>
    <col min="20" max="20" width="5.625" style="155" customWidth="1"/>
    <col min="21" max="21" width="9.625" style="110" customWidth="1"/>
    <col min="22" max="22" width="5.25" style="163" customWidth="1"/>
    <col min="23" max="23" width="11.75" style="160" customWidth="1"/>
    <col min="24" max="24" width="11.25" style="161" customWidth="1"/>
    <col min="25" max="25" width="6.625" style="164" customWidth="1"/>
    <col min="26" max="26" width="6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7.875" style="83" hidden="1" customWidth="1"/>
    <col min="32" max="32" width="7.5" style="83" hidden="1" customWidth="1"/>
    <col min="33" max="16384" width="9" style="110"/>
  </cols>
  <sheetData>
    <row r="1" spans="2:32" s="70" customFormat="1" ht="38.25">
      <c r="B1" s="403" t="s">
        <v>249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69"/>
      <c r="AB1" s="71"/>
    </row>
    <row r="2" spans="2:32" s="70" customFormat="1" ht="13.5" customHeight="1">
      <c r="B2" s="404"/>
      <c r="C2" s="405"/>
      <c r="D2" s="405"/>
      <c r="E2" s="405"/>
      <c r="F2" s="405"/>
      <c r="G2" s="405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2.25" customHeight="1" thickBot="1">
      <c r="B3" s="167" t="s">
        <v>38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37</v>
      </c>
      <c r="F4" s="87"/>
      <c r="G4" s="87" t="s">
        <v>3</v>
      </c>
      <c r="H4" s="88" t="s">
        <v>37</v>
      </c>
      <c r="I4" s="87"/>
      <c r="J4" s="87" t="s">
        <v>4</v>
      </c>
      <c r="K4" s="88" t="s">
        <v>37</v>
      </c>
      <c r="L4" s="89"/>
      <c r="M4" s="87" t="s">
        <v>4</v>
      </c>
      <c r="N4" s="88" t="s">
        <v>37</v>
      </c>
      <c r="O4" s="87"/>
      <c r="P4" s="87" t="s">
        <v>4</v>
      </c>
      <c r="Q4" s="88" t="s">
        <v>37</v>
      </c>
      <c r="R4" s="87"/>
      <c r="S4" s="90" t="s">
        <v>5</v>
      </c>
      <c r="T4" s="88" t="s">
        <v>37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2.75" customHeight="1">
      <c r="B5" s="99">
        <v>6</v>
      </c>
      <c r="C5" s="400"/>
      <c r="D5" s="25" t="str">
        <f>'0601-0630菜單'!A14</f>
        <v>QQ白飯</v>
      </c>
      <c r="E5" s="25" t="s">
        <v>16</v>
      </c>
      <c r="F5" s="26" t="s">
        <v>17</v>
      </c>
      <c r="G5" s="25" t="str">
        <f>'0601-0630菜單'!A15</f>
        <v>香滷雞排</v>
      </c>
      <c r="H5" s="25" t="s">
        <v>40</v>
      </c>
      <c r="I5" s="26" t="s">
        <v>17</v>
      </c>
      <c r="J5" s="25" t="str">
        <f>'0601-0630菜單'!A16</f>
        <v>泡菜什錦</v>
      </c>
      <c r="K5" s="25" t="s">
        <v>40</v>
      </c>
      <c r="L5" s="26" t="s">
        <v>17</v>
      </c>
      <c r="M5" s="25" t="str">
        <f>'0601-0630菜單'!A17</f>
        <v>椒鹽杏鮑菇</v>
      </c>
      <c r="N5" s="25" t="s">
        <v>83</v>
      </c>
      <c r="O5" s="26" t="s">
        <v>17</v>
      </c>
      <c r="P5" s="25" t="str">
        <f>'0601-0630菜單'!A18</f>
        <v>油菜</v>
      </c>
      <c r="Q5" s="25" t="s">
        <v>20</v>
      </c>
      <c r="R5" s="26" t="s">
        <v>17</v>
      </c>
      <c r="S5" s="25" t="str">
        <f>'0601-0630菜單'!A19</f>
        <v>玉米濃湯(芡)</v>
      </c>
      <c r="T5" s="25" t="s">
        <v>18</v>
      </c>
      <c r="U5" s="26" t="s">
        <v>17</v>
      </c>
      <c r="V5" s="406"/>
      <c r="W5" s="101" t="s">
        <v>8</v>
      </c>
      <c r="X5" s="102" t="s">
        <v>262</v>
      </c>
      <c r="Y5" s="103">
        <v>5</v>
      </c>
      <c r="Z5" s="83"/>
      <c r="AA5" s="83"/>
      <c r="AB5" s="84"/>
      <c r="AC5" s="83" t="s">
        <v>21</v>
      </c>
      <c r="AD5" s="83" t="s">
        <v>22</v>
      </c>
      <c r="AE5" s="83" t="s">
        <v>23</v>
      </c>
      <c r="AF5" s="83" t="s">
        <v>24</v>
      </c>
    </row>
    <row r="6" spans="2:32" ht="27.95" customHeight="1">
      <c r="B6" s="105" t="s">
        <v>9</v>
      </c>
      <c r="C6" s="400"/>
      <c r="D6" s="33" t="s">
        <v>39</v>
      </c>
      <c r="E6" s="33"/>
      <c r="F6" s="33">
        <v>120</v>
      </c>
      <c r="G6" s="33" t="s">
        <v>174</v>
      </c>
      <c r="H6" s="33"/>
      <c r="I6" s="33">
        <v>65</v>
      </c>
      <c r="J6" s="34" t="s">
        <v>225</v>
      </c>
      <c r="K6" s="33"/>
      <c r="L6" s="34">
        <v>10</v>
      </c>
      <c r="M6" s="33" t="s">
        <v>87</v>
      </c>
      <c r="N6" s="33"/>
      <c r="O6" s="33">
        <v>60</v>
      </c>
      <c r="P6" s="33" t="s">
        <v>74</v>
      </c>
      <c r="Q6" s="33"/>
      <c r="R6" s="32">
        <v>120</v>
      </c>
      <c r="S6" s="34" t="s">
        <v>91</v>
      </c>
      <c r="T6" s="33"/>
      <c r="U6" s="33">
        <v>10</v>
      </c>
      <c r="V6" s="407"/>
      <c r="W6" s="106" t="s">
        <v>348</v>
      </c>
      <c r="X6" s="107" t="s">
        <v>263</v>
      </c>
      <c r="Y6" s="108">
        <f>AB7</f>
        <v>2</v>
      </c>
      <c r="Z6" s="82"/>
      <c r="AA6" s="109" t="s">
        <v>25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8</v>
      </c>
      <c r="C7" s="400"/>
      <c r="D7" s="33"/>
      <c r="E7" s="34"/>
      <c r="F7" s="33"/>
      <c r="G7" s="33"/>
      <c r="H7" s="33"/>
      <c r="I7" s="33"/>
      <c r="J7" s="34" t="s">
        <v>226</v>
      </c>
      <c r="K7" s="33"/>
      <c r="L7" s="34">
        <v>40</v>
      </c>
      <c r="M7" s="33" t="s">
        <v>304</v>
      </c>
      <c r="N7" s="33"/>
      <c r="O7" s="33">
        <v>1</v>
      </c>
      <c r="P7" s="33"/>
      <c r="Q7" s="33"/>
      <c r="R7" s="33"/>
      <c r="S7" s="34" t="s">
        <v>88</v>
      </c>
      <c r="T7" s="33"/>
      <c r="U7" s="33">
        <v>5</v>
      </c>
      <c r="V7" s="407"/>
      <c r="W7" s="111" t="s">
        <v>10</v>
      </c>
      <c r="X7" s="112" t="s">
        <v>264</v>
      </c>
      <c r="Y7" s="108">
        <f>AB8</f>
        <v>1.5</v>
      </c>
      <c r="Z7" s="83"/>
      <c r="AA7" s="113" t="s">
        <v>26</v>
      </c>
      <c r="AB7" s="84">
        <v>2</v>
      </c>
      <c r="AC7" s="114">
        <f>AB7*7</f>
        <v>14</v>
      </c>
      <c r="AD7" s="84">
        <f>AB7*5</f>
        <v>10</v>
      </c>
      <c r="AE7" s="84" t="s">
        <v>27</v>
      </c>
      <c r="AF7" s="115">
        <f>AC7*4+AD7*9</f>
        <v>146</v>
      </c>
    </row>
    <row r="8" spans="2:32" ht="27.95" customHeight="1">
      <c r="B8" s="105" t="s">
        <v>11</v>
      </c>
      <c r="C8" s="400"/>
      <c r="D8" s="33"/>
      <c r="E8" s="34"/>
      <c r="F8" s="33"/>
      <c r="G8" s="33"/>
      <c r="H8" s="33"/>
      <c r="I8" s="33"/>
      <c r="J8" s="34" t="s">
        <v>227</v>
      </c>
      <c r="K8" s="116" t="s">
        <v>305</v>
      </c>
      <c r="L8" s="34">
        <v>5</v>
      </c>
      <c r="M8" s="33"/>
      <c r="N8" s="33"/>
      <c r="O8" s="33"/>
      <c r="P8" s="33"/>
      <c r="Q8" s="116"/>
      <c r="R8" s="33"/>
      <c r="S8" s="34"/>
      <c r="T8" s="116"/>
      <c r="U8" s="33"/>
      <c r="V8" s="407"/>
      <c r="W8" s="106" t="s">
        <v>265</v>
      </c>
      <c r="X8" s="112" t="s">
        <v>266</v>
      </c>
      <c r="Y8" s="108">
        <f>AB9</f>
        <v>2.5</v>
      </c>
      <c r="Z8" s="82"/>
      <c r="AA8" s="83" t="s">
        <v>28</v>
      </c>
      <c r="AB8" s="84">
        <v>1.5</v>
      </c>
      <c r="AC8" s="84">
        <f>AB8*1</f>
        <v>1.5</v>
      </c>
      <c r="AD8" s="84" t="s">
        <v>27</v>
      </c>
      <c r="AE8" s="84">
        <f>AB8*5</f>
        <v>7.5</v>
      </c>
      <c r="AF8" s="84">
        <f>AC8*4+AE8*4</f>
        <v>36</v>
      </c>
    </row>
    <row r="9" spans="2:32" ht="27.95" customHeight="1">
      <c r="B9" s="399" t="s">
        <v>33</v>
      </c>
      <c r="C9" s="400"/>
      <c r="D9" s="34"/>
      <c r="E9" s="34"/>
      <c r="F9" s="34"/>
      <c r="G9" s="33"/>
      <c r="H9" s="116"/>
      <c r="I9" s="33"/>
      <c r="J9" s="34" t="s">
        <v>228</v>
      </c>
      <c r="K9" s="240" t="s">
        <v>229</v>
      </c>
      <c r="L9" s="34">
        <v>10</v>
      </c>
      <c r="M9" s="33"/>
      <c r="N9" s="116"/>
      <c r="O9" s="33"/>
      <c r="P9" s="33"/>
      <c r="Q9" s="116"/>
      <c r="R9" s="33"/>
      <c r="S9" s="34"/>
      <c r="T9" s="116"/>
      <c r="U9" s="33"/>
      <c r="V9" s="407"/>
      <c r="W9" s="111" t="s">
        <v>12</v>
      </c>
      <c r="X9" s="112" t="s">
        <v>267</v>
      </c>
      <c r="Y9" s="108">
        <f>AB10</f>
        <v>0</v>
      </c>
      <c r="Z9" s="83"/>
      <c r="AA9" s="83" t="s">
        <v>30</v>
      </c>
      <c r="AB9" s="84">
        <v>2.5</v>
      </c>
      <c r="AC9" s="84"/>
      <c r="AD9" s="84">
        <f>AB9*5</f>
        <v>12.5</v>
      </c>
      <c r="AE9" s="84" t="s">
        <v>27</v>
      </c>
      <c r="AF9" s="84">
        <f>AD9*9</f>
        <v>112.5</v>
      </c>
    </row>
    <row r="10" spans="2:32" ht="27.95" customHeight="1">
      <c r="B10" s="399"/>
      <c r="C10" s="400"/>
      <c r="D10" s="34"/>
      <c r="E10" s="34"/>
      <c r="F10" s="34"/>
      <c r="G10" s="33"/>
      <c r="H10" s="116"/>
      <c r="I10" s="33"/>
      <c r="J10" s="33" t="s">
        <v>306</v>
      </c>
      <c r="K10" s="116"/>
      <c r="L10" s="33">
        <v>10</v>
      </c>
      <c r="M10" s="34"/>
      <c r="N10" s="116"/>
      <c r="O10" s="33"/>
      <c r="P10" s="33"/>
      <c r="Q10" s="116"/>
      <c r="R10" s="33"/>
      <c r="S10" s="34"/>
      <c r="T10" s="116"/>
      <c r="U10" s="33"/>
      <c r="V10" s="407"/>
      <c r="W10" s="106" t="s">
        <v>274</v>
      </c>
      <c r="X10" s="166" t="s">
        <v>269</v>
      </c>
      <c r="Y10" s="118">
        <v>0</v>
      </c>
      <c r="Z10" s="82"/>
      <c r="AA10" s="83" t="s">
        <v>31</v>
      </c>
      <c r="AE10" s="83">
        <f>AB10*15</f>
        <v>0</v>
      </c>
    </row>
    <row r="11" spans="2:32" ht="27.95" customHeight="1">
      <c r="B11" s="119" t="s">
        <v>32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407"/>
      <c r="W11" s="111" t="s">
        <v>13</v>
      </c>
      <c r="X11" s="121"/>
      <c r="Y11" s="108"/>
      <c r="Z11" s="83"/>
      <c r="AC11" s="83">
        <f>SUM(AC6:AC10)</f>
        <v>27.5</v>
      </c>
      <c r="AD11" s="83">
        <f>SUM(AD6:AD10)</f>
        <v>22.5</v>
      </c>
      <c r="AE11" s="83">
        <f>SUM(AE6:AE10)</f>
        <v>97.5</v>
      </c>
      <c r="AF11" s="83">
        <f>AC11*4+AD11*9+AE11*4</f>
        <v>702.5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408"/>
      <c r="W12" s="106" t="s">
        <v>349</v>
      </c>
      <c r="X12" s="126"/>
      <c r="Y12" s="118"/>
      <c r="Z12" s="82"/>
      <c r="AC12" s="124">
        <f>AC11*4/AF11</f>
        <v>0.15658362989323843</v>
      </c>
      <c r="AD12" s="124">
        <f>AD11*9/AF11</f>
        <v>0.28825622775800713</v>
      </c>
      <c r="AE12" s="124">
        <f>AE11*4/AF11</f>
        <v>0.55516014234875444</v>
      </c>
    </row>
    <row r="13" spans="2:32" s="104" customFormat="1" ht="27.95" customHeight="1">
      <c r="B13" s="99">
        <v>6</v>
      </c>
      <c r="C13" s="400"/>
      <c r="D13" s="100" t="str">
        <f>'0601-0630菜單'!E14</f>
        <v>五穀飯</v>
      </c>
      <c r="E13" s="100" t="s">
        <v>16</v>
      </c>
      <c r="F13" s="26" t="s">
        <v>17</v>
      </c>
      <c r="G13" s="25" t="str">
        <f>'0601-0630菜單'!E15</f>
        <v>炒豬柳條</v>
      </c>
      <c r="H13" s="25" t="s">
        <v>19</v>
      </c>
      <c r="I13" s="26" t="s">
        <v>17</v>
      </c>
      <c r="J13" s="25" t="str">
        <f>'0601-0630菜單'!E16</f>
        <v>客家小炒(豆)</v>
      </c>
      <c r="K13" s="25" t="s">
        <v>19</v>
      </c>
      <c r="L13" s="26" t="s">
        <v>17</v>
      </c>
      <c r="M13" s="25" t="str">
        <f>'0601-0630菜單'!E17</f>
        <v>海苔大阪燒</v>
      </c>
      <c r="N13" s="25" t="s">
        <v>19</v>
      </c>
      <c r="O13" s="26" t="s">
        <v>17</v>
      </c>
      <c r="P13" s="25" t="str">
        <f>'0601-0630菜單'!E18</f>
        <v>青江菜</v>
      </c>
      <c r="Q13" s="25" t="s">
        <v>20</v>
      </c>
      <c r="R13" s="26" t="s">
        <v>17</v>
      </c>
      <c r="S13" s="25" t="str">
        <f>'0601-0630菜單'!E19</f>
        <v>味噌海芽湯</v>
      </c>
      <c r="T13" s="25" t="s">
        <v>18</v>
      </c>
      <c r="U13" s="26" t="s">
        <v>17</v>
      </c>
      <c r="V13" s="401"/>
      <c r="W13" s="101" t="s">
        <v>8</v>
      </c>
      <c r="X13" s="102" t="s">
        <v>262</v>
      </c>
      <c r="Y13" s="103">
        <v>5</v>
      </c>
      <c r="Z13" s="83"/>
      <c r="AA13" s="83"/>
      <c r="AB13" s="84"/>
      <c r="AC13" s="83" t="s">
        <v>21</v>
      </c>
      <c r="AD13" s="83" t="s">
        <v>22</v>
      </c>
      <c r="AE13" s="83" t="s">
        <v>23</v>
      </c>
      <c r="AF13" s="83" t="s">
        <v>24</v>
      </c>
    </row>
    <row r="14" spans="2:32" ht="27.95" customHeight="1">
      <c r="B14" s="105" t="s">
        <v>9</v>
      </c>
      <c r="C14" s="400"/>
      <c r="D14" s="33" t="s">
        <v>44</v>
      </c>
      <c r="E14" s="33"/>
      <c r="F14" s="33">
        <v>60</v>
      </c>
      <c r="G14" s="33" t="s">
        <v>159</v>
      </c>
      <c r="H14" s="34"/>
      <c r="I14" s="33">
        <v>70</v>
      </c>
      <c r="J14" s="34" t="s">
        <v>158</v>
      </c>
      <c r="K14" s="33"/>
      <c r="L14" s="34">
        <v>40</v>
      </c>
      <c r="M14" s="33" t="s">
        <v>295</v>
      </c>
      <c r="N14" s="34"/>
      <c r="O14" s="33">
        <v>40</v>
      </c>
      <c r="P14" s="33" t="s">
        <v>75</v>
      </c>
      <c r="Q14" s="33"/>
      <c r="R14" s="32">
        <v>120</v>
      </c>
      <c r="S14" s="34" t="s">
        <v>127</v>
      </c>
      <c r="T14" s="33"/>
      <c r="U14" s="33">
        <v>5</v>
      </c>
      <c r="V14" s="402"/>
      <c r="W14" s="106" t="s">
        <v>350</v>
      </c>
      <c r="X14" s="107" t="s">
        <v>263</v>
      </c>
      <c r="Y14" s="108">
        <f>AB15</f>
        <v>2</v>
      </c>
      <c r="Z14" s="82"/>
      <c r="AA14" s="109" t="s">
        <v>25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9</v>
      </c>
      <c r="C15" s="400"/>
      <c r="D15" s="33" t="s">
        <v>47</v>
      </c>
      <c r="E15" s="33"/>
      <c r="F15" s="33">
        <v>20</v>
      </c>
      <c r="G15" s="33" t="s">
        <v>301</v>
      </c>
      <c r="H15" s="34"/>
      <c r="I15" s="33">
        <v>20</v>
      </c>
      <c r="J15" s="34" t="s">
        <v>143</v>
      </c>
      <c r="K15" s="33"/>
      <c r="L15" s="34">
        <v>5</v>
      </c>
      <c r="M15" s="33" t="s">
        <v>299</v>
      </c>
      <c r="N15" s="34"/>
      <c r="O15" s="33">
        <v>20</v>
      </c>
      <c r="P15" s="33"/>
      <c r="Q15" s="33"/>
      <c r="R15" s="33"/>
      <c r="S15" s="34" t="s">
        <v>303</v>
      </c>
      <c r="T15" s="33"/>
      <c r="U15" s="33">
        <v>0.3</v>
      </c>
      <c r="V15" s="402"/>
      <c r="W15" s="111" t="s">
        <v>10</v>
      </c>
      <c r="X15" s="112" t="s">
        <v>264</v>
      </c>
      <c r="Y15" s="108">
        <f>AB16</f>
        <v>1.7</v>
      </c>
      <c r="Z15" s="83"/>
      <c r="AA15" s="113" t="s">
        <v>26</v>
      </c>
      <c r="AB15" s="84">
        <v>2</v>
      </c>
      <c r="AC15" s="114">
        <f>AB15*7</f>
        <v>14</v>
      </c>
      <c r="AD15" s="84">
        <f>AB15*5</f>
        <v>10</v>
      </c>
      <c r="AE15" s="84" t="s">
        <v>27</v>
      </c>
      <c r="AF15" s="115">
        <f>AC15*4+AD15*9</f>
        <v>146</v>
      </c>
    </row>
    <row r="16" spans="2:32" ht="27.95" customHeight="1">
      <c r="B16" s="105" t="s">
        <v>11</v>
      </c>
      <c r="C16" s="400"/>
      <c r="D16" s="33" t="s">
        <v>48</v>
      </c>
      <c r="E16" s="116"/>
      <c r="F16" s="33">
        <v>20</v>
      </c>
      <c r="G16" s="33"/>
      <c r="H16" s="116"/>
      <c r="I16" s="33"/>
      <c r="J16" s="34" t="s">
        <v>160</v>
      </c>
      <c r="K16" s="116"/>
      <c r="L16" s="34">
        <v>10</v>
      </c>
      <c r="M16" s="33" t="s">
        <v>307</v>
      </c>
      <c r="N16" s="34"/>
      <c r="O16" s="33">
        <v>10</v>
      </c>
      <c r="P16" s="33"/>
      <c r="Q16" s="116"/>
      <c r="R16" s="33"/>
      <c r="S16" s="34"/>
      <c r="T16" s="116"/>
      <c r="U16" s="33"/>
      <c r="V16" s="402"/>
      <c r="W16" s="106" t="s">
        <v>275</v>
      </c>
      <c r="X16" s="112" t="s">
        <v>266</v>
      </c>
      <c r="Y16" s="108">
        <f>AB17</f>
        <v>2.5</v>
      </c>
      <c r="Z16" s="82"/>
      <c r="AA16" s="83" t="s">
        <v>28</v>
      </c>
      <c r="AB16" s="84">
        <v>1.7</v>
      </c>
      <c r="AC16" s="84">
        <f>AB16*1</f>
        <v>1.7</v>
      </c>
      <c r="AD16" s="84" t="s">
        <v>27</v>
      </c>
      <c r="AE16" s="84">
        <f>AB16*5</f>
        <v>8.5</v>
      </c>
      <c r="AF16" s="84">
        <f>AC16*4+AE16*4</f>
        <v>40.799999999999997</v>
      </c>
    </row>
    <row r="17" spans="2:32" ht="27.95" customHeight="1">
      <c r="B17" s="399" t="s">
        <v>34</v>
      </c>
      <c r="C17" s="400"/>
      <c r="D17" s="33" t="s">
        <v>49</v>
      </c>
      <c r="E17" s="116"/>
      <c r="F17" s="33">
        <v>20</v>
      </c>
      <c r="G17" s="33"/>
      <c r="H17" s="116"/>
      <c r="I17" s="33"/>
      <c r="J17" s="34"/>
      <c r="K17" s="116"/>
      <c r="L17" s="34"/>
      <c r="M17" s="33" t="s">
        <v>308</v>
      </c>
      <c r="N17" s="34"/>
      <c r="O17" s="33">
        <v>0.5</v>
      </c>
      <c r="P17" s="33"/>
      <c r="Q17" s="116"/>
      <c r="R17" s="33"/>
      <c r="S17" s="34"/>
      <c r="T17" s="116"/>
      <c r="U17" s="33"/>
      <c r="V17" s="402"/>
      <c r="W17" s="111" t="s">
        <v>12</v>
      </c>
      <c r="X17" s="112" t="s">
        <v>267</v>
      </c>
      <c r="Y17" s="108">
        <v>0</v>
      </c>
      <c r="Z17" s="83"/>
      <c r="AA17" s="83" t="s">
        <v>30</v>
      </c>
      <c r="AB17" s="84">
        <v>2.5</v>
      </c>
      <c r="AC17" s="84"/>
      <c r="AD17" s="84">
        <f>AB17*5</f>
        <v>12.5</v>
      </c>
      <c r="AE17" s="84" t="s">
        <v>27</v>
      </c>
      <c r="AF17" s="84">
        <f>AD17*9</f>
        <v>112.5</v>
      </c>
    </row>
    <row r="18" spans="2:32" ht="27.95" customHeight="1">
      <c r="B18" s="399"/>
      <c r="C18" s="400"/>
      <c r="D18" s="116"/>
      <c r="E18" s="116"/>
      <c r="F18" s="33"/>
      <c r="G18" s="33"/>
      <c r="H18" s="116"/>
      <c r="I18" s="33"/>
      <c r="J18" s="33"/>
      <c r="K18" s="116"/>
      <c r="L18" s="33"/>
      <c r="M18" s="33" t="s">
        <v>309</v>
      </c>
      <c r="N18" s="116"/>
      <c r="O18" s="33">
        <v>1E-3</v>
      </c>
      <c r="P18" s="33"/>
      <c r="Q18" s="116"/>
      <c r="R18" s="33"/>
      <c r="S18" s="34"/>
      <c r="T18" s="116"/>
      <c r="U18" s="33"/>
      <c r="V18" s="402"/>
      <c r="W18" s="106" t="s">
        <v>274</v>
      </c>
      <c r="X18" s="166" t="s">
        <v>269</v>
      </c>
      <c r="Y18" s="118">
        <v>0</v>
      </c>
      <c r="Z18" s="82"/>
      <c r="AA18" s="83" t="s">
        <v>31</v>
      </c>
      <c r="AB18" s="84">
        <v>1</v>
      </c>
      <c r="AE18" s="83">
        <f>AB18*15</f>
        <v>15</v>
      </c>
    </row>
    <row r="19" spans="2:32" ht="27.95" customHeight="1">
      <c r="B19" s="119" t="s">
        <v>32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4"/>
      <c r="T19" s="165"/>
      <c r="U19" s="165"/>
      <c r="V19" s="402"/>
      <c r="W19" s="111" t="s">
        <v>13</v>
      </c>
      <c r="X19" s="121"/>
      <c r="Y19" s="108"/>
      <c r="Z19" s="83"/>
      <c r="AC19" s="83">
        <f>SUM(AC14:AC18)</f>
        <v>28.099999999999998</v>
      </c>
      <c r="AD19" s="83">
        <f>SUM(AD14:AD18)</f>
        <v>22.5</v>
      </c>
      <c r="AE19" s="83">
        <f>SUM(AE14:AE18)</f>
        <v>116.5</v>
      </c>
      <c r="AF19" s="83">
        <f>AC19*4+AD19*9+AE19*4</f>
        <v>780.9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402"/>
      <c r="W20" s="106" t="s">
        <v>351</v>
      </c>
      <c r="X20" s="117"/>
      <c r="Y20" s="118"/>
      <c r="Z20" s="82"/>
      <c r="AC20" s="124">
        <f>AC19*4/AF19</f>
        <v>0.14393648354462799</v>
      </c>
      <c r="AD20" s="124">
        <f>AD19*9/AF19</f>
        <v>0.25931617364579335</v>
      </c>
      <c r="AE20" s="124">
        <f>AE19*4/AF19</f>
        <v>0.59674734280957875</v>
      </c>
    </row>
    <row r="21" spans="2:32" s="104" customFormat="1" ht="27.95" customHeight="1">
      <c r="B21" s="127">
        <v>6</v>
      </c>
      <c r="C21" s="400"/>
      <c r="D21" s="25" t="str">
        <f>'0601-0630菜單'!I14</f>
        <v>蕃茄蛋包飯</v>
      </c>
      <c r="E21" s="25" t="s">
        <v>82</v>
      </c>
      <c r="F21" s="26" t="s">
        <v>17</v>
      </c>
      <c r="G21" s="25" t="str">
        <f>'0601-0630菜單'!I15</f>
        <v>勁辣雞腿堡肉(加)(炸)</v>
      </c>
      <c r="H21" s="25" t="s">
        <v>42</v>
      </c>
      <c r="I21" s="26" t="s">
        <v>17</v>
      </c>
      <c r="J21" s="25" t="str">
        <f>'0601-0630菜單'!I16</f>
        <v>什錦炒肉片</v>
      </c>
      <c r="K21" s="25" t="s">
        <v>19</v>
      </c>
      <c r="L21" s="212" t="s">
        <v>17</v>
      </c>
      <c r="M21" s="214" t="str">
        <f>'0601-0630菜單'!I17</f>
        <v>香菇滷蛋</v>
      </c>
      <c r="N21" s="215" t="s">
        <v>40</v>
      </c>
      <c r="O21" s="216" t="s">
        <v>17</v>
      </c>
      <c r="P21" s="213" t="str">
        <f>'0601-0630菜單'!I18</f>
        <v>高麗菜</v>
      </c>
      <c r="Q21" s="25" t="s">
        <v>20</v>
      </c>
      <c r="R21" s="26" t="s">
        <v>17</v>
      </c>
      <c r="S21" s="25" t="str">
        <f>'0601-0630菜單'!I19</f>
        <v>菜頭湯</v>
      </c>
      <c r="T21" s="25" t="s">
        <v>18</v>
      </c>
      <c r="U21" s="26" t="s">
        <v>17</v>
      </c>
      <c r="V21" s="406"/>
      <c r="W21" s="101" t="s">
        <v>8</v>
      </c>
      <c r="X21" s="102" t="s">
        <v>262</v>
      </c>
      <c r="Y21" s="103">
        <v>5</v>
      </c>
      <c r="Z21" s="83"/>
      <c r="AA21" s="83"/>
      <c r="AB21" s="84"/>
      <c r="AC21" s="83" t="s">
        <v>21</v>
      </c>
      <c r="AD21" s="83" t="s">
        <v>22</v>
      </c>
      <c r="AE21" s="83" t="s">
        <v>23</v>
      </c>
      <c r="AF21" s="83" t="s">
        <v>24</v>
      </c>
    </row>
    <row r="22" spans="2:32" s="132" customFormat="1" ht="27.75" customHeight="1">
      <c r="B22" s="128" t="s">
        <v>9</v>
      </c>
      <c r="C22" s="400"/>
      <c r="D22" s="32" t="s">
        <v>288</v>
      </c>
      <c r="E22" s="32"/>
      <c r="F22" s="32">
        <v>250</v>
      </c>
      <c r="G22" s="33" t="s">
        <v>161</v>
      </c>
      <c r="H22" s="33" t="s">
        <v>64</v>
      </c>
      <c r="I22" s="33">
        <v>70</v>
      </c>
      <c r="J22" s="33" t="s">
        <v>144</v>
      </c>
      <c r="K22" s="34"/>
      <c r="L22" s="33">
        <v>30</v>
      </c>
      <c r="M22" s="33" t="s">
        <v>98</v>
      </c>
      <c r="N22" s="33"/>
      <c r="O22" s="33">
        <v>5</v>
      </c>
      <c r="P22" s="33" t="s">
        <v>76</v>
      </c>
      <c r="Q22" s="33"/>
      <c r="R22" s="32">
        <v>120</v>
      </c>
      <c r="S22" s="33" t="s">
        <v>45</v>
      </c>
      <c r="T22" s="33"/>
      <c r="U22" s="33">
        <v>20</v>
      </c>
      <c r="V22" s="407"/>
      <c r="W22" s="106" t="s">
        <v>352</v>
      </c>
      <c r="X22" s="107" t="s">
        <v>263</v>
      </c>
      <c r="Y22" s="108">
        <f>AB23</f>
        <v>2.1</v>
      </c>
      <c r="Z22" s="129"/>
      <c r="AA22" s="130" t="s">
        <v>25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10</v>
      </c>
      <c r="C23" s="400"/>
      <c r="D23" s="32" t="s">
        <v>285</v>
      </c>
      <c r="E23" s="32"/>
      <c r="F23" s="32">
        <v>30</v>
      </c>
      <c r="G23" s="33"/>
      <c r="H23" s="33"/>
      <c r="I23" s="33"/>
      <c r="J23" s="33" t="s">
        <v>124</v>
      </c>
      <c r="K23" s="33"/>
      <c r="L23" s="33">
        <v>20</v>
      </c>
      <c r="M23" s="33" t="s">
        <v>257</v>
      </c>
      <c r="N23" s="33"/>
      <c r="O23" s="33">
        <v>55</v>
      </c>
      <c r="P23" s="33"/>
      <c r="Q23" s="33"/>
      <c r="R23" s="33"/>
      <c r="S23" s="33"/>
      <c r="T23" s="33"/>
      <c r="U23" s="33"/>
      <c r="V23" s="407"/>
      <c r="W23" s="111" t="s">
        <v>10</v>
      </c>
      <c r="X23" s="112" t="s">
        <v>264</v>
      </c>
      <c r="Y23" s="108">
        <f>AB24</f>
        <v>1.6</v>
      </c>
      <c r="Z23" s="133"/>
      <c r="AA23" s="134" t="s">
        <v>26</v>
      </c>
      <c r="AB23" s="131">
        <v>2.1</v>
      </c>
      <c r="AC23" s="135">
        <f>AB23*7</f>
        <v>14.700000000000001</v>
      </c>
      <c r="AD23" s="131">
        <f>AB23*5</f>
        <v>10.5</v>
      </c>
      <c r="AE23" s="131" t="s">
        <v>27</v>
      </c>
      <c r="AF23" s="136">
        <f>AC23*4+AD23*9</f>
        <v>153.30000000000001</v>
      </c>
    </row>
    <row r="24" spans="2:32" s="132" customFormat="1" ht="27.95" customHeight="1">
      <c r="B24" s="128" t="s">
        <v>11</v>
      </c>
      <c r="C24" s="400"/>
      <c r="D24" s="32" t="s">
        <v>286</v>
      </c>
      <c r="E24" s="42"/>
      <c r="F24" s="32">
        <v>5</v>
      </c>
      <c r="G24" s="33"/>
      <c r="H24" s="116"/>
      <c r="I24" s="33"/>
      <c r="J24" s="33" t="s">
        <v>98</v>
      </c>
      <c r="K24" s="116"/>
      <c r="L24" s="33">
        <v>5</v>
      </c>
      <c r="M24" s="33"/>
      <c r="N24" s="116"/>
      <c r="O24" s="33"/>
      <c r="P24" s="33"/>
      <c r="Q24" s="116"/>
      <c r="R24" s="33"/>
      <c r="S24" s="34"/>
      <c r="T24" s="116"/>
      <c r="U24" s="33"/>
      <c r="V24" s="407"/>
      <c r="W24" s="106" t="s">
        <v>271</v>
      </c>
      <c r="X24" s="112" t="s">
        <v>266</v>
      </c>
      <c r="Y24" s="108">
        <f>AB25</f>
        <v>2.5</v>
      </c>
      <c r="Z24" s="129"/>
      <c r="AA24" s="137" t="s">
        <v>28</v>
      </c>
      <c r="AB24" s="131">
        <v>1.6</v>
      </c>
      <c r="AC24" s="131">
        <f>AB24*1</f>
        <v>1.6</v>
      </c>
      <c r="AD24" s="131" t="s">
        <v>27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398" t="s">
        <v>35</v>
      </c>
      <c r="C25" s="400"/>
      <c r="D25" s="32" t="s">
        <v>287</v>
      </c>
      <c r="E25" s="42"/>
      <c r="F25" s="32">
        <v>3</v>
      </c>
      <c r="G25" s="33"/>
      <c r="H25" s="116"/>
      <c r="I25" s="33"/>
      <c r="J25" s="33" t="s">
        <v>162</v>
      </c>
      <c r="K25" s="116"/>
      <c r="L25" s="33">
        <v>5</v>
      </c>
      <c r="M25" s="33"/>
      <c r="N25" s="116"/>
      <c r="O25" s="33"/>
      <c r="P25" s="33"/>
      <c r="Q25" s="116"/>
      <c r="R25" s="33"/>
      <c r="S25" s="33"/>
      <c r="T25" s="116"/>
      <c r="U25" s="33"/>
      <c r="V25" s="407"/>
      <c r="W25" s="111" t="s">
        <v>12</v>
      </c>
      <c r="X25" s="112" t="s">
        <v>267</v>
      </c>
      <c r="Y25" s="108">
        <f>AB26</f>
        <v>0</v>
      </c>
      <c r="Z25" s="133"/>
      <c r="AA25" s="137" t="s">
        <v>30</v>
      </c>
      <c r="AB25" s="131">
        <v>2.5</v>
      </c>
      <c r="AC25" s="131"/>
      <c r="AD25" s="131">
        <f>AB25*5</f>
        <v>12.5</v>
      </c>
      <c r="AE25" s="131" t="s">
        <v>27</v>
      </c>
      <c r="AF25" s="131">
        <f>AD25*9</f>
        <v>112.5</v>
      </c>
    </row>
    <row r="26" spans="2:32" s="132" customFormat="1" ht="27.95" customHeight="1">
      <c r="B26" s="398"/>
      <c r="C26" s="400"/>
      <c r="D26" s="33" t="s">
        <v>289</v>
      </c>
      <c r="E26" s="34"/>
      <c r="F26" s="34">
        <v>10</v>
      </c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407"/>
      <c r="W26" s="106" t="s">
        <v>268</v>
      </c>
      <c r="X26" s="166" t="s">
        <v>269</v>
      </c>
      <c r="Y26" s="108">
        <v>0</v>
      </c>
      <c r="Z26" s="129"/>
      <c r="AA26" s="137" t="s">
        <v>31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32</v>
      </c>
      <c r="C27" s="140"/>
      <c r="D27" s="132" t="s">
        <v>290</v>
      </c>
      <c r="E27" s="116"/>
      <c r="F27" s="33">
        <v>1</v>
      </c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07"/>
      <c r="W27" s="111" t="s">
        <v>13</v>
      </c>
      <c r="X27" s="121"/>
      <c r="Y27" s="108"/>
      <c r="Z27" s="133"/>
      <c r="AA27" s="137"/>
      <c r="AB27" s="131"/>
      <c r="AC27" s="137">
        <f>SUM(AC22:AC26)</f>
        <v>28.700000000000003</v>
      </c>
      <c r="AD27" s="137">
        <f>SUM(AD22:AD26)</f>
        <v>23</v>
      </c>
      <c r="AE27" s="137">
        <f>SUM(AE22:AE26)</f>
        <v>101</v>
      </c>
      <c r="AF27" s="137">
        <f>AC27*4+AD27*9+AE27*4</f>
        <v>725.8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408"/>
      <c r="W28" s="106" t="s">
        <v>353</v>
      </c>
      <c r="X28" s="126"/>
      <c r="Y28" s="108"/>
      <c r="Z28" s="129"/>
      <c r="AA28" s="133"/>
      <c r="AB28" s="143"/>
      <c r="AC28" s="144">
        <f>AC27*4/AF27</f>
        <v>0.15817029484706532</v>
      </c>
      <c r="AD28" s="144">
        <f>AD27*9/AF27</f>
        <v>0.28520253513364563</v>
      </c>
      <c r="AE28" s="144">
        <f>AE27*4/AF27</f>
        <v>0.55662717001928907</v>
      </c>
      <c r="AF28" s="133"/>
    </row>
    <row r="29" spans="2:32" s="104" customFormat="1" ht="27.95" customHeight="1">
      <c r="B29" s="99">
        <v>6</v>
      </c>
      <c r="C29" s="400"/>
      <c r="D29" s="25" t="str">
        <f>'0601-0630菜單'!M14</f>
        <v>地瓜飯</v>
      </c>
      <c r="E29" s="25" t="s">
        <v>16</v>
      </c>
      <c r="F29" s="26" t="s">
        <v>17</v>
      </c>
      <c r="G29" s="25" t="str">
        <f>'0601-0630菜單'!M15</f>
        <v>醬汁肉片</v>
      </c>
      <c r="H29" s="25" t="s">
        <v>65</v>
      </c>
      <c r="I29" s="26" t="s">
        <v>17</v>
      </c>
      <c r="J29" s="25" t="str">
        <f>'0601-0630菜單'!M16</f>
        <v>混炒魷魚圈(海)</v>
      </c>
      <c r="K29" s="25" t="s">
        <v>19</v>
      </c>
      <c r="L29" s="26" t="s">
        <v>17</v>
      </c>
      <c r="M29" s="25" t="str">
        <f>'0601-0630菜單'!M17</f>
        <v>咖哩洋芋</v>
      </c>
      <c r="N29" s="25" t="s">
        <v>40</v>
      </c>
      <c r="O29" s="26" t="s">
        <v>17</v>
      </c>
      <c r="P29" s="25" t="str">
        <f>'0601-0630菜單'!M18</f>
        <v>空心菜</v>
      </c>
      <c r="Q29" s="25" t="s">
        <v>20</v>
      </c>
      <c r="R29" s="26" t="s">
        <v>17</v>
      </c>
      <c r="S29" s="25" t="str">
        <f>'0601-0630菜單'!M19</f>
        <v>紫菜豆腐湯(豆)</v>
      </c>
      <c r="T29" s="25" t="s">
        <v>18</v>
      </c>
      <c r="U29" s="26" t="s">
        <v>17</v>
      </c>
      <c r="V29" s="406"/>
      <c r="W29" s="27" t="s">
        <v>8</v>
      </c>
      <c r="X29" s="102" t="s">
        <v>262</v>
      </c>
      <c r="Y29" s="28">
        <v>5</v>
      </c>
      <c r="Z29" s="83"/>
      <c r="AA29" s="83"/>
      <c r="AB29" s="84"/>
      <c r="AC29" s="83" t="s">
        <v>21</v>
      </c>
      <c r="AD29" s="83" t="s">
        <v>22</v>
      </c>
      <c r="AE29" s="83" t="s">
        <v>23</v>
      </c>
      <c r="AF29" s="83" t="s">
        <v>24</v>
      </c>
    </row>
    <row r="30" spans="2:32" ht="27.95" customHeight="1">
      <c r="B30" s="105" t="s">
        <v>9</v>
      </c>
      <c r="C30" s="400"/>
      <c r="D30" s="34" t="s">
        <v>233</v>
      </c>
      <c r="E30" s="34"/>
      <c r="F30" s="34">
        <v>70</v>
      </c>
      <c r="G30" s="32" t="s">
        <v>144</v>
      </c>
      <c r="H30" s="32"/>
      <c r="I30" s="32">
        <v>65</v>
      </c>
      <c r="J30" s="31" t="s">
        <v>260</v>
      </c>
      <c r="K30" s="31"/>
      <c r="L30" s="31">
        <v>40</v>
      </c>
      <c r="M30" s="33" t="s">
        <v>89</v>
      </c>
      <c r="N30" s="32"/>
      <c r="O30" s="33">
        <v>20</v>
      </c>
      <c r="P30" s="32" t="s">
        <v>175</v>
      </c>
      <c r="Q30" s="32"/>
      <c r="R30" s="32">
        <v>120</v>
      </c>
      <c r="S30" s="31" t="s">
        <v>62</v>
      </c>
      <c r="T30" s="31"/>
      <c r="U30" s="31">
        <v>10</v>
      </c>
      <c r="V30" s="407"/>
      <c r="W30" s="35" t="s">
        <v>350</v>
      </c>
      <c r="X30" s="107" t="s">
        <v>263</v>
      </c>
      <c r="Y30" s="36">
        <f>AB31</f>
        <v>2</v>
      </c>
      <c r="Z30" s="82"/>
      <c r="AA30" s="109" t="s">
        <v>25</v>
      </c>
      <c r="AB30" s="84">
        <v>6</v>
      </c>
      <c r="AC30" s="84">
        <f>AB30*2</f>
        <v>12</v>
      </c>
      <c r="AD30" s="84"/>
      <c r="AE30" s="84">
        <f>AB30*15</f>
        <v>90</v>
      </c>
      <c r="AF30" s="84">
        <f>AC30*4+AE30*4</f>
        <v>408</v>
      </c>
    </row>
    <row r="31" spans="2:32" ht="27.95" customHeight="1">
      <c r="B31" s="105">
        <v>11</v>
      </c>
      <c r="C31" s="400"/>
      <c r="D31" s="34" t="s">
        <v>234</v>
      </c>
      <c r="E31" s="34"/>
      <c r="F31" s="34">
        <v>60</v>
      </c>
      <c r="G31" s="32" t="s">
        <v>109</v>
      </c>
      <c r="H31" s="32"/>
      <c r="I31" s="32">
        <v>3</v>
      </c>
      <c r="J31" s="31" t="s">
        <v>89</v>
      </c>
      <c r="K31" s="31"/>
      <c r="L31" s="31">
        <v>10</v>
      </c>
      <c r="M31" s="33" t="s">
        <v>85</v>
      </c>
      <c r="N31" s="32"/>
      <c r="O31" s="33">
        <v>30</v>
      </c>
      <c r="P31" s="33"/>
      <c r="Q31" s="116"/>
      <c r="R31" s="33"/>
      <c r="S31" s="31" t="s">
        <v>164</v>
      </c>
      <c r="T31" s="31"/>
      <c r="U31" s="31">
        <v>20</v>
      </c>
      <c r="V31" s="407"/>
      <c r="W31" s="38" t="s">
        <v>10</v>
      </c>
      <c r="X31" s="112" t="s">
        <v>264</v>
      </c>
      <c r="Y31" s="36">
        <f>AB32</f>
        <v>1.8</v>
      </c>
      <c r="Z31" s="83"/>
      <c r="AA31" s="113" t="s">
        <v>26</v>
      </c>
      <c r="AB31" s="84">
        <v>2</v>
      </c>
      <c r="AC31" s="114">
        <f>AB31*7</f>
        <v>14</v>
      </c>
      <c r="AD31" s="84">
        <f>AB31*5</f>
        <v>10</v>
      </c>
      <c r="AE31" s="84" t="s">
        <v>27</v>
      </c>
      <c r="AF31" s="115">
        <f>AC31*4+AD31*9</f>
        <v>146</v>
      </c>
    </row>
    <row r="32" spans="2:32" ht="27.95" customHeight="1">
      <c r="B32" s="105" t="s">
        <v>11</v>
      </c>
      <c r="C32" s="400"/>
      <c r="D32" s="32"/>
      <c r="E32" s="42"/>
      <c r="F32" s="32"/>
      <c r="G32" s="32"/>
      <c r="H32" s="42"/>
      <c r="I32" s="32"/>
      <c r="J32" s="33" t="s">
        <v>143</v>
      </c>
      <c r="K32" s="42"/>
      <c r="L32" s="33">
        <v>10</v>
      </c>
      <c r="M32" s="33" t="s">
        <v>123</v>
      </c>
      <c r="N32" s="42"/>
      <c r="O32" s="33">
        <v>20</v>
      </c>
      <c r="P32" s="33"/>
      <c r="Q32" s="116"/>
      <c r="R32" s="33"/>
      <c r="S32" s="31"/>
      <c r="T32" s="32"/>
      <c r="U32" s="32"/>
      <c r="V32" s="407"/>
      <c r="W32" s="35" t="s">
        <v>358</v>
      </c>
      <c r="X32" s="112" t="s">
        <v>266</v>
      </c>
      <c r="Y32" s="36">
        <f>AB33</f>
        <v>2.5</v>
      </c>
      <c r="Z32" s="82"/>
      <c r="AA32" s="83" t="s">
        <v>28</v>
      </c>
      <c r="AB32" s="84">
        <v>1.8</v>
      </c>
      <c r="AC32" s="84">
        <f>AB32*1</f>
        <v>1.8</v>
      </c>
      <c r="AD32" s="84" t="s">
        <v>27</v>
      </c>
      <c r="AE32" s="84">
        <f>AB32*5</f>
        <v>9</v>
      </c>
      <c r="AF32" s="84">
        <f>AC32*4+AE32*4</f>
        <v>43.2</v>
      </c>
    </row>
    <row r="33" spans="2:32" ht="27.95" customHeight="1">
      <c r="B33" s="399" t="s">
        <v>36</v>
      </c>
      <c r="C33" s="400"/>
      <c r="D33" s="32"/>
      <c r="E33" s="42"/>
      <c r="F33" s="32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407"/>
      <c r="W33" s="38" t="s">
        <v>276</v>
      </c>
      <c r="X33" s="112" t="s">
        <v>267</v>
      </c>
      <c r="Y33" s="36">
        <v>0</v>
      </c>
      <c r="Z33" s="83"/>
      <c r="AA33" s="83" t="s">
        <v>30</v>
      </c>
      <c r="AB33" s="84">
        <v>2.5</v>
      </c>
      <c r="AC33" s="84"/>
      <c r="AD33" s="84">
        <f>AB33*5</f>
        <v>12.5</v>
      </c>
      <c r="AE33" s="84" t="s">
        <v>27</v>
      </c>
      <c r="AF33" s="84">
        <f>AD33*9</f>
        <v>112.5</v>
      </c>
    </row>
    <row r="34" spans="2:32" ht="27.95" customHeight="1">
      <c r="B34" s="399"/>
      <c r="C34" s="400"/>
      <c r="D34" s="34"/>
      <c r="E34" s="34"/>
      <c r="F34" s="34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407"/>
      <c r="W34" s="35" t="s">
        <v>272</v>
      </c>
      <c r="X34" s="166" t="s">
        <v>269</v>
      </c>
      <c r="Y34" s="43">
        <v>0</v>
      </c>
      <c r="Z34" s="82"/>
      <c r="AA34" s="83" t="s">
        <v>31</v>
      </c>
      <c r="AB34" s="84">
        <v>1</v>
      </c>
      <c r="AE34" s="83">
        <f>AB34*15</f>
        <v>15</v>
      </c>
    </row>
    <row r="35" spans="2:32" ht="27.95" customHeight="1">
      <c r="B35" s="119" t="s">
        <v>32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407"/>
      <c r="W35" s="38" t="s">
        <v>13</v>
      </c>
      <c r="X35" s="121"/>
      <c r="Y35" s="36"/>
      <c r="Z35" s="83"/>
      <c r="AC35" s="83">
        <f>SUM(AC30:AC34)</f>
        <v>27.8</v>
      </c>
      <c r="AD35" s="83">
        <f>SUM(AD30:AD34)</f>
        <v>22.5</v>
      </c>
      <c r="AE35" s="83">
        <f>SUM(AE30:AE34)</f>
        <v>114</v>
      </c>
      <c r="AF35" s="83">
        <f>AC35*4+AD35*9+AE35*4</f>
        <v>769.7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408"/>
      <c r="W36" s="35" t="s">
        <v>359</v>
      </c>
      <c r="X36" s="117"/>
      <c r="Y36" s="43"/>
      <c r="Z36" s="82"/>
      <c r="AC36" s="124">
        <f>AC35*4/AF35</f>
        <v>0.14447187215798363</v>
      </c>
      <c r="AD36" s="124">
        <f>AD35*9/AF35</f>
        <v>0.26308951539560865</v>
      </c>
      <c r="AE36" s="124">
        <f>AE35*4/AF35</f>
        <v>0.59243861244640761</v>
      </c>
    </row>
    <row r="37" spans="2:32" s="104" customFormat="1" ht="27.95" customHeight="1">
      <c r="B37" s="99">
        <v>6</v>
      </c>
      <c r="C37" s="400"/>
      <c r="D37" s="25" t="str">
        <f>'0601-0630菜單'!Q14</f>
        <v>QQ白飯</v>
      </c>
      <c r="E37" s="100" t="s">
        <v>16</v>
      </c>
      <c r="F37" s="26" t="s">
        <v>17</v>
      </c>
      <c r="G37" s="25" t="str">
        <f>'0601-0630菜單'!Q15</f>
        <v>勁辣雞腿(炸)</v>
      </c>
      <c r="H37" s="25" t="s">
        <v>42</v>
      </c>
      <c r="I37" s="26" t="s">
        <v>17</v>
      </c>
      <c r="J37" s="25" t="str">
        <f>'0601-0630菜單'!Q16</f>
        <v>豬肉泡菜鍋(醃)</v>
      </c>
      <c r="K37" s="25" t="s">
        <v>40</v>
      </c>
      <c r="L37" s="26" t="s">
        <v>17</v>
      </c>
      <c r="M37" s="25" t="str">
        <f>'0601-0630菜單'!Q17</f>
        <v>芹香甜不辣(加)</v>
      </c>
      <c r="N37" s="25" t="s">
        <v>19</v>
      </c>
      <c r="O37" s="26" t="s">
        <v>17</v>
      </c>
      <c r="P37" s="25" t="str">
        <f>'0601-0630菜單'!Q18</f>
        <v>小白菜</v>
      </c>
      <c r="Q37" s="25" t="s">
        <v>20</v>
      </c>
      <c r="R37" s="26" t="s">
        <v>17</v>
      </c>
      <c r="S37" s="25" t="str">
        <f>'0601-0630菜單'!Q19</f>
        <v>冬瓜排骨湯</v>
      </c>
      <c r="T37" s="25" t="s">
        <v>18</v>
      </c>
      <c r="U37" s="26" t="s">
        <v>17</v>
      </c>
      <c r="V37" s="406"/>
      <c r="W37" s="101" t="s">
        <v>8</v>
      </c>
      <c r="X37" s="102" t="s">
        <v>262</v>
      </c>
      <c r="Y37" s="146">
        <v>5</v>
      </c>
      <c r="Z37" s="83"/>
      <c r="AA37" s="83"/>
      <c r="AB37" s="84"/>
      <c r="AC37" s="83" t="s">
        <v>21</v>
      </c>
      <c r="AD37" s="83" t="s">
        <v>22</v>
      </c>
      <c r="AE37" s="83" t="s">
        <v>23</v>
      </c>
      <c r="AF37" s="83" t="s">
        <v>24</v>
      </c>
    </row>
    <row r="38" spans="2:32" ht="27.95" customHeight="1">
      <c r="B38" s="105" t="s">
        <v>9</v>
      </c>
      <c r="C38" s="400"/>
      <c r="D38" s="33" t="s">
        <v>39</v>
      </c>
      <c r="E38" s="33"/>
      <c r="F38" s="33">
        <v>120</v>
      </c>
      <c r="G38" s="32" t="s">
        <v>106</v>
      </c>
      <c r="H38" s="31"/>
      <c r="I38" s="32">
        <v>70</v>
      </c>
      <c r="J38" s="33" t="s">
        <v>125</v>
      </c>
      <c r="K38" s="33"/>
      <c r="L38" s="33">
        <v>30</v>
      </c>
      <c r="M38" s="32" t="s">
        <v>157</v>
      </c>
      <c r="N38" s="31" t="s">
        <v>64</v>
      </c>
      <c r="O38" s="32">
        <v>40</v>
      </c>
      <c r="P38" s="33" t="s">
        <v>261</v>
      </c>
      <c r="Q38" s="33"/>
      <c r="R38" s="32">
        <v>120</v>
      </c>
      <c r="S38" s="31" t="s">
        <v>126</v>
      </c>
      <c r="T38" s="31"/>
      <c r="U38" s="31">
        <v>20</v>
      </c>
      <c r="V38" s="407"/>
      <c r="W38" s="106" t="s">
        <v>360</v>
      </c>
      <c r="X38" s="107" t="s">
        <v>263</v>
      </c>
      <c r="Y38" s="145">
        <f>AB39</f>
        <v>2.2999999999999998</v>
      </c>
      <c r="Z38" s="82"/>
      <c r="AA38" s="109" t="s">
        <v>25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12</v>
      </c>
      <c r="C39" s="400"/>
      <c r="D39" s="33"/>
      <c r="E39" s="34"/>
      <c r="F39" s="33"/>
      <c r="G39" s="32"/>
      <c r="H39" s="31"/>
      <c r="I39" s="32"/>
      <c r="J39" s="33" t="s">
        <v>113</v>
      </c>
      <c r="K39" s="33"/>
      <c r="L39" s="33">
        <v>20</v>
      </c>
      <c r="M39" s="32" t="s">
        <v>143</v>
      </c>
      <c r="N39" s="31"/>
      <c r="O39" s="32">
        <v>20</v>
      </c>
      <c r="P39" s="32"/>
      <c r="Q39" s="31"/>
      <c r="R39" s="32"/>
      <c r="S39" s="31" t="s">
        <v>109</v>
      </c>
      <c r="T39" s="31"/>
      <c r="U39" s="31">
        <v>5</v>
      </c>
      <c r="V39" s="407"/>
      <c r="W39" s="111" t="s">
        <v>10</v>
      </c>
      <c r="X39" s="112" t="s">
        <v>264</v>
      </c>
      <c r="Y39" s="145">
        <f>AB40</f>
        <v>1.6</v>
      </c>
      <c r="Z39" s="83"/>
      <c r="AA39" s="113" t="s">
        <v>26</v>
      </c>
      <c r="AB39" s="84">
        <v>2.2999999999999998</v>
      </c>
      <c r="AC39" s="114">
        <f>AB39*7</f>
        <v>16.099999999999998</v>
      </c>
      <c r="AD39" s="84">
        <f>AB39*5</f>
        <v>11.5</v>
      </c>
      <c r="AE39" s="84" t="s">
        <v>27</v>
      </c>
      <c r="AF39" s="115">
        <f>AC39*4+AD39*9</f>
        <v>167.89999999999998</v>
      </c>
    </row>
    <row r="40" spans="2:32" ht="27.95" customHeight="1">
      <c r="B40" s="105" t="s">
        <v>11</v>
      </c>
      <c r="C40" s="400"/>
      <c r="D40" s="33"/>
      <c r="E40" s="34"/>
      <c r="F40" s="33"/>
      <c r="G40" s="32"/>
      <c r="H40" s="31"/>
      <c r="I40" s="32"/>
      <c r="J40" s="33" t="s">
        <v>123</v>
      </c>
      <c r="K40" s="116"/>
      <c r="L40" s="33">
        <v>10</v>
      </c>
      <c r="M40" s="32"/>
      <c r="N40" s="31"/>
      <c r="O40" s="32"/>
      <c r="P40" s="32"/>
      <c r="Q40" s="31"/>
      <c r="R40" s="32"/>
      <c r="S40" s="31" t="s">
        <v>163</v>
      </c>
      <c r="T40" s="31"/>
      <c r="U40" s="31">
        <v>5</v>
      </c>
      <c r="V40" s="407"/>
      <c r="W40" s="106" t="s">
        <v>273</v>
      </c>
      <c r="X40" s="112" t="s">
        <v>266</v>
      </c>
      <c r="Y40" s="145">
        <f>AB41</f>
        <v>2.5</v>
      </c>
      <c r="Z40" s="82"/>
      <c r="AA40" s="83" t="s">
        <v>28</v>
      </c>
      <c r="AB40" s="84">
        <v>1.6</v>
      </c>
      <c r="AC40" s="84">
        <f>AB40*1</f>
        <v>1.6</v>
      </c>
      <c r="AD40" s="84" t="s">
        <v>27</v>
      </c>
      <c r="AE40" s="84">
        <f>AB40*5</f>
        <v>8</v>
      </c>
      <c r="AF40" s="84">
        <f>AC40*4+AE40*4</f>
        <v>38.4</v>
      </c>
    </row>
    <row r="41" spans="2:32" ht="27.95" customHeight="1">
      <c r="B41" s="399" t="s">
        <v>29</v>
      </c>
      <c r="C41" s="400"/>
      <c r="D41" s="34"/>
      <c r="E41" s="34"/>
      <c r="F41" s="34"/>
      <c r="G41" s="32"/>
      <c r="H41" s="31"/>
      <c r="I41" s="32"/>
      <c r="J41" s="33" t="s">
        <v>76</v>
      </c>
      <c r="K41" s="116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407"/>
      <c r="W41" s="111" t="s">
        <v>276</v>
      </c>
      <c r="X41" s="112" t="s">
        <v>267</v>
      </c>
      <c r="Y41" s="145">
        <f>AB42</f>
        <v>0</v>
      </c>
      <c r="Z41" s="83"/>
      <c r="AA41" s="83" t="s">
        <v>30</v>
      </c>
      <c r="AB41" s="84">
        <v>2.5</v>
      </c>
      <c r="AC41" s="84"/>
      <c r="AD41" s="84">
        <f>AB41*5</f>
        <v>12.5</v>
      </c>
      <c r="AE41" s="84" t="s">
        <v>27</v>
      </c>
      <c r="AF41" s="84">
        <f>AD41*9</f>
        <v>112.5</v>
      </c>
    </row>
    <row r="42" spans="2:32" ht="27.95" customHeight="1">
      <c r="B42" s="399"/>
      <c r="C42" s="400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407"/>
      <c r="W42" s="106" t="s">
        <v>270</v>
      </c>
      <c r="X42" s="166" t="s">
        <v>269</v>
      </c>
      <c r="Y42" s="145">
        <v>0</v>
      </c>
      <c r="Z42" s="82"/>
      <c r="AA42" s="83" t="s">
        <v>31</v>
      </c>
      <c r="AE42" s="83">
        <f>AB42*15</f>
        <v>0</v>
      </c>
    </row>
    <row r="43" spans="2:32" ht="27.95" customHeight="1">
      <c r="B43" s="119" t="s">
        <v>32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407"/>
      <c r="W43" s="111" t="s">
        <v>13</v>
      </c>
      <c r="X43" s="121"/>
      <c r="Y43" s="145"/>
      <c r="Z43" s="83"/>
      <c r="AC43" s="83">
        <f>SUM(AC38:AC42)</f>
        <v>29.7</v>
      </c>
      <c r="AD43" s="83">
        <f>SUM(AD38:AD42)</f>
        <v>24</v>
      </c>
      <c r="AE43" s="83">
        <f>SUM(AE38:AE42)</f>
        <v>98</v>
      </c>
      <c r="AF43" s="83">
        <f>AC43*4+AD43*9+AE43*4</f>
        <v>726.8</v>
      </c>
    </row>
    <row r="44" spans="2:32" ht="27.95" customHeight="1" thickBot="1">
      <c r="B44" s="148"/>
      <c r="C44" s="123"/>
      <c r="D44" s="149"/>
      <c r="E44" s="149"/>
      <c r="F44" s="150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408"/>
      <c r="W44" s="151" t="s">
        <v>361</v>
      </c>
      <c r="X44" s="152"/>
      <c r="Y44" s="153"/>
      <c r="Z44" s="82"/>
      <c r="AC44" s="124">
        <f>AC43*4/AF43</f>
        <v>0.16345624656026417</v>
      </c>
      <c r="AD44" s="124">
        <f>AD43*9/AF43</f>
        <v>0.29719317556411667</v>
      </c>
      <c r="AE44" s="124">
        <f>AE43*4/AF43</f>
        <v>0.53935057787561924</v>
      </c>
    </row>
    <row r="45" spans="2:32" s="157" customFormat="1" ht="21.75" customHeight="1">
      <c r="B45" s="154"/>
      <c r="C45" s="83"/>
      <c r="D45" s="110"/>
      <c r="E45" s="155"/>
      <c r="F45" s="110"/>
      <c r="G45" s="110"/>
      <c r="H45" s="155"/>
      <c r="I45" s="110"/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156"/>
      <c r="AA45" s="137"/>
      <c r="AB45" s="131"/>
      <c r="AC45" s="137"/>
      <c r="AD45" s="137"/>
      <c r="AE45" s="137"/>
      <c r="AF45" s="137"/>
    </row>
    <row r="46" spans="2:32">
      <c r="B46" s="131"/>
      <c r="C46" s="157"/>
      <c r="D46" s="409"/>
      <c r="E46" s="409"/>
      <c r="F46" s="410"/>
      <c r="G46" s="410"/>
      <c r="H46" s="158"/>
      <c r="I46" s="83"/>
      <c r="J46" s="83"/>
      <c r="K46" s="158"/>
      <c r="L46" s="83"/>
      <c r="N46" s="158"/>
      <c r="O46" s="83"/>
      <c r="Q46" s="158"/>
      <c r="R46" s="83"/>
      <c r="T46" s="158"/>
      <c r="U46" s="83"/>
      <c r="V46" s="159"/>
      <c r="Y46" s="162"/>
    </row>
    <row r="47" spans="2:32">
      <c r="Y47" s="162"/>
    </row>
    <row r="48" spans="2:32">
      <c r="Y48" s="162"/>
    </row>
    <row r="49" spans="25:25">
      <c r="Y49" s="162"/>
    </row>
    <row r="50" spans="25:25">
      <c r="Y50" s="162"/>
    </row>
    <row r="51" spans="25:25">
      <c r="Y51" s="162"/>
    </row>
    <row r="52" spans="25:25">
      <c r="Y52" s="162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zoomScale="60" workbookViewId="0">
      <selection activeCell="O10" sqref="O10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1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403" t="s">
        <v>250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1"/>
      <c r="AB1" s="3"/>
    </row>
    <row r="2" spans="2:32" s="2" customFormat="1" ht="16.5" customHeight="1">
      <c r="B2" s="415"/>
      <c r="C2" s="416"/>
      <c r="D2" s="416"/>
      <c r="E2" s="416"/>
      <c r="F2" s="416"/>
      <c r="G2" s="416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67" t="s">
        <v>38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88" t="s">
        <v>37</v>
      </c>
      <c r="F4" s="15"/>
      <c r="G4" s="15" t="s">
        <v>3</v>
      </c>
      <c r="H4" s="88" t="s">
        <v>37</v>
      </c>
      <c r="I4" s="15"/>
      <c r="J4" s="15" t="s">
        <v>4</v>
      </c>
      <c r="K4" s="88" t="s">
        <v>37</v>
      </c>
      <c r="L4" s="16"/>
      <c r="M4" s="15" t="s">
        <v>4</v>
      </c>
      <c r="N4" s="88" t="s">
        <v>37</v>
      </c>
      <c r="O4" s="15"/>
      <c r="P4" s="15" t="s">
        <v>4</v>
      </c>
      <c r="Q4" s="88" t="s">
        <v>37</v>
      </c>
      <c r="R4" s="15"/>
      <c r="S4" s="17" t="s">
        <v>5</v>
      </c>
      <c r="T4" s="88" t="s">
        <v>37</v>
      </c>
      <c r="U4" s="15"/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6</v>
      </c>
      <c r="C5" s="414"/>
      <c r="D5" s="25" t="str">
        <f>'0601-0630菜單'!A23</f>
        <v>QQ白飯</v>
      </c>
      <c r="E5" s="25" t="s">
        <v>16</v>
      </c>
      <c r="F5" s="26" t="s">
        <v>17</v>
      </c>
      <c r="G5" s="25" t="str">
        <f>'0601-0630菜單'!A24</f>
        <v>芝麻烤雞腿</v>
      </c>
      <c r="H5" s="25" t="s">
        <v>51</v>
      </c>
      <c r="I5" s="26" t="s">
        <v>17</v>
      </c>
      <c r="J5" s="25" t="str">
        <f>'0601-0630菜單'!A25</f>
        <v>蔥燒豆腐(豆)</v>
      </c>
      <c r="K5" s="25" t="s">
        <v>204</v>
      </c>
      <c r="L5" s="26" t="s">
        <v>17</v>
      </c>
      <c r="M5" s="25" t="str">
        <f>'0601-0630菜單'!A26</f>
        <v>香烤薯餅(加)</v>
      </c>
      <c r="N5" s="25" t="s">
        <v>51</v>
      </c>
      <c r="O5" s="26" t="s">
        <v>17</v>
      </c>
      <c r="P5" s="25" t="str">
        <f>'0601-0630菜單'!A27</f>
        <v>油菜</v>
      </c>
      <c r="Q5" s="25" t="s">
        <v>20</v>
      </c>
      <c r="R5" s="26" t="s">
        <v>17</v>
      </c>
      <c r="S5" s="25" t="str">
        <f>'0601-0630菜單'!A28</f>
        <v>玉米濃湯(芡)</v>
      </c>
      <c r="T5" s="25" t="s">
        <v>18</v>
      </c>
      <c r="U5" s="26" t="s">
        <v>17</v>
      </c>
      <c r="V5" s="406"/>
      <c r="W5" s="101" t="s">
        <v>8</v>
      </c>
      <c r="X5" s="102" t="s">
        <v>262</v>
      </c>
      <c r="Y5" s="103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414"/>
      <c r="D6" s="33" t="s">
        <v>241</v>
      </c>
      <c r="E6" s="33"/>
      <c r="F6" s="33">
        <v>120</v>
      </c>
      <c r="G6" s="33" t="s">
        <v>242</v>
      </c>
      <c r="H6" s="34"/>
      <c r="I6" s="33">
        <v>70</v>
      </c>
      <c r="J6" s="33" t="s">
        <v>243</v>
      </c>
      <c r="K6" s="33"/>
      <c r="L6" s="33">
        <v>40</v>
      </c>
      <c r="M6" s="33" t="s">
        <v>244</v>
      </c>
      <c r="N6" s="33"/>
      <c r="O6" s="33">
        <v>35</v>
      </c>
      <c r="P6" s="33" t="s">
        <v>237</v>
      </c>
      <c r="Q6" s="33"/>
      <c r="R6" s="33">
        <v>120</v>
      </c>
      <c r="S6" s="34" t="s">
        <v>245</v>
      </c>
      <c r="T6" s="33"/>
      <c r="U6" s="33">
        <v>10</v>
      </c>
      <c r="V6" s="407"/>
      <c r="W6" s="106" t="s">
        <v>362</v>
      </c>
      <c r="X6" s="107" t="s">
        <v>263</v>
      </c>
      <c r="Y6" s="108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15</v>
      </c>
      <c r="C7" s="414"/>
      <c r="D7" s="33"/>
      <c r="E7" s="34"/>
      <c r="F7" s="33"/>
      <c r="G7" s="33"/>
      <c r="H7" s="34"/>
      <c r="I7" s="33"/>
      <c r="J7" s="33" t="s">
        <v>246</v>
      </c>
      <c r="K7" s="33"/>
      <c r="L7" s="33">
        <v>3</v>
      </c>
      <c r="M7" s="33"/>
      <c r="N7" s="33"/>
      <c r="O7" s="33"/>
      <c r="P7" s="33"/>
      <c r="Q7" s="33"/>
      <c r="R7" s="33"/>
      <c r="S7" s="34" t="s">
        <v>247</v>
      </c>
      <c r="T7" s="33"/>
      <c r="U7" s="33">
        <v>10</v>
      </c>
      <c r="V7" s="407"/>
      <c r="W7" s="111" t="s">
        <v>10</v>
      </c>
      <c r="X7" s="112" t="s">
        <v>264</v>
      </c>
      <c r="Y7" s="108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414"/>
      <c r="D8" s="33"/>
      <c r="E8" s="34"/>
      <c r="F8" s="33"/>
      <c r="G8" s="33"/>
      <c r="H8" s="116"/>
      <c r="I8" s="33"/>
      <c r="J8" s="33"/>
      <c r="K8" s="33"/>
      <c r="L8" s="33"/>
      <c r="M8" s="33"/>
      <c r="N8" s="116"/>
      <c r="O8" s="33"/>
      <c r="P8" s="33"/>
      <c r="Q8" s="116"/>
      <c r="R8" s="33"/>
      <c r="S8" s="34"/>
      <c r="T8" s="116"/>
      <c r="U8" s="33"/>
      <c r="V8" s="407"/>
      <c r="W8" s="106" t="s">
        <v>277</v>
      </c>
      <c r="X8" s="112" t="s">
        <v>266</v>
      </c>
      <c r="Y8" s="108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413" t="s">
        <v>33</v>
      </c>
      <c r="C9" s="414"/>
      <c r="D9" s="34"/>
      <c r="E9" s="34"/>
      <c r="F9" s="34"/>
      <c r="G9" s="33"/>
      <c r="H9" s="116"/>
      <c r="I9" s="33"/>
      <c r="J9" s="33"/>
      <c r="K9" s="33"/>
      <c r="L9" s="33"/>
      <c r="M9" s="33"/>
      <c r="N9" s="116"/>
      <c r="O9" s="33"/>
      <c r="P9" s="33"/>
      <c r="Q9" s="116"/>
      <c r="R9" s="33"/>
      <c r="S9" s="34"/>
      <c r="T9" s="116"/>
      <c r="U9" s="33"/>
      <c r="V9" s="407"/>
      <c r="W9" s="111" t="s">
        <v>12</v>
      </c>
      <c r="X9" s="112" t="s">
        <v>267</v>
      </c>
      <c r="Y9" s="108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413"/>
      <c r="C10" s="414"/>
      <c r="D10" s="34"/>
      <c r="E10" s="34"/>
      <c r="F10" s="34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407"/>
      <c r="W10" s="106" t="s">
        <v>265</v>
      </c>
      <c r="X10" s="166" t="s">
        <v>269</v>
      </c>
      <c r="Y10" s="118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407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408"/>
      <c r="W12" s="106" t="s">
        <v>363</v>
      </c>
      <c r="X12" s="126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6</v>
      </c>
      <c r="C13" s="414"/>
      <c r="D13" s="25" t="str">
        <f>'0601-0630菜單'!E23</f>
        <v>五穀飯</v>
      </c>
      <c r="E13" s="25" t="s">
        <v>16</v>
      </c>
      <c r="F13" s="26" t="s">
        <v>17</v>
      </c>
      <c r="G13" s="25" t="str">
        <f>'0601-0630菜單'!E24</f>
        <v>沙茶肉片</v>
      </c>
      <c r="H13" s="25" t="s">
        <v>19</v>
      </c>
      <c r="I13" s="26" t="s">
        <v>17</v>
      </c>
      <c r="J13" s="25" t="str">
        <f>'0601-0630菜單'!E25</f>
        <v>三色玉米</v>
      </c>
      <c r="K13" s="25" t="s">
        <v>19</v>
      </c>
      <c r="L13" s="26" t="s">
        <v>17</v>
      </c>
      <c r="M13" s="25" t="str">
        <f>'0601-0630菜單'!E26</f>
        <v>番茄炒蛋</v>
      </c>
      <c r="N13" s="25" t="s">
        <v>19</v>
      </c>
      <c r="O13" s="26" t="s">
        <v>17</v>
      </c>
      <c r="P13" s="25" t="str">
        <f>'0601-0630菜單'!E27</f>
        <v>青江菜</v>
      </c>
      <c r="Q13" s="25" t="s">
        <v>20</v>
      </c>
      <c r="R13" s="26" t="s">
        <v>17</v>
      </c>
      <c r="S13" s="25" t="str">
        <f>'0601-0630菜單'!E28</f>
        <v>鮮蔬什錦湯</v>
      </c>
      <c r="T13" s="25" t="s">
        <v>18</v>
      </c>
      <c r="U13" s="26" t="s">
        <v>17</v>
      </c>
      <c r="V13" s="401"/>
      <c r="W13" s="101" t="s">
        <v>8</v>
      </c>
      <c r="X13" s="102" t="s">
        <v>262</v>
      </c>
      <c r="Y13" s="103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414"/>
      <c r="D14" s="33" t="s">
        <v>84</v>
      </c>
      <c r="E14" s="33"/>
      <c r="F14" s="33">
        <v>60</v>
      </c>
      <c r="G14" s="33" t="s">
        <v>209</v>
      </c>
      <c r="H14" s="34"/>
      <c r="I14" s="33">
        <v>65</v>
      </c>
      <c r="J14" s="33" t="s">
        <v>88</v>
      </c>
      <c r="K14" s="33"/>
      <c r="L14" s="33">
        <v>40</v>
      </c>
      <c r="M14" s="33" t="s">
        <v>94</v>
      </c>
      <c r="N14" s="34"/>
      <c r="O14" s="33">
        <v>40</v>
      </c>
      <c r="P14" s="33" t="s">
        <v>75</v>
      </c>
      <c r="Q14" s="33"/>
      <c r="R14" s="33">
        <v>120</v>
      </c>
      <c r="S14" s="34" t="s">
        <v>95</v>
      </c>
      <c r="T14" s="33"/>
      <c r="U14" s="33">
        <v>20</v>
      </c>
      <c r="V14" s="402"/>
      <c r="W14" s="106" t="s">
        <v>350</v>
      </c>
      <c r="X14" s="107" t="s">
        <v>263</v>
      </c>
      <c r="Y14" s="108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16</v>
      </c>
      <c r="C15" s="414"/>
      <c r="D15" s="33" t="s">
        <v>96</v>
      </c>
      <c r="E15" s="33"/>
      <c r="F15" s="33">
        <v>20</v>
      </c>
      <c r="G15" s="33"/>
      <c r="H15" s="34"/>
      <c r="I15" s="33"/>
      <c r="J15" s="33" t="s">
        <v>92</v>
      </c>
      <c r="K15" s="33"/>
      <c r="L15" s="33">
        <v>20</v>
      </c>
      <c r="M15" s="33" t="s">
        <v>91</v>
      </c>
      <c r="N15" s="33"/>
      <c r="O15" s="33">
        <v>20</v>
      </c>
      <c r="P15" s="33"/>
      <c r="Q15" s="33"/>
      <c r="R15" s="33"/>
      <c r="S15" s="34" t="s">
        <v>98</v>
      </c>
      <c r="T15" s="33"/>
      <c r="U15" s="33">
        <v>5</v>
      </c>
      <c r="V15" s="402"/>
      <c r="W15" s="111" t="s">
        <v>10</v>
      </c>
      <c r="X15" s="112" t="s">
        <v>264</v>
      </c>
      <c r="Y15" s="108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414"/>
      <c r="D16" s="33" t="s">
        <v>99</v>
      </c>
      <c r="E16" s="116"/>
      <c r="F16" s="33">
        <v>20</v>
      </c>
      <c r="G16" s="33"/>
      <c r="H16" s="116"/>
      <c r="I16" s="33"/>
      <c r="J16" s="33" t="s">
        <v>100</v>
      </c>
      <c r="K16" s="116"/>
      <c r="L16" s="33">
        <v>10</v>
      </c>
      <c r="M16" s="33" t="s">
        <v>90</v>
      </c>
      <c r="N16" s="116"/>
      <c r="O16" s="33">
        <v>1</v>
      </c>
      <c r="P16" s="33"/>
      <c r="Q16" s="116"/>
      <c r="R16" s="33"/>
      <c r="S16" s="34" t="s">
        <v>101</v>
      </c>
      <c r="T16" s="116"/>
      <c r="U16" s="33">
        <v>3</v>
      </c>
      <c r="V16" s="402"/>
      <c r="W16" s="106" t="s">
        <v>275</v>
      </c>
      <c r="X16" s="112" t="s">
        <v>266</v>
      </c>
      <c r="Y16" s="108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2:32" ht="27.95" customHeight="1">
      <c r="B17" s="413" t="s">
        <v>34</v>
      </c>
      <c r="C17" s="414"/>
      <c r="D17" s="33" t="s">
        <v>102</v>
      </c>
      <c r="E17" s="116"/>
      <c r="F17" s="33">
        <v>20</v>
      </c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 t="s">
        <v>103</v>
      </c>
      <c r="T17" s="116"/>
      <c r="U17" s="33">
        <v>3</v>
      </c>
      <c r="V17" s="402"/>
      <c r="W17" s="111" t="s">
        <v>12</v>
      </c>
      <c r="X17" s="112" t="s">
        <v>267</v>
      </c>
      <c r="Y17" s="108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2:32" ht="27.95" customHeight="1">
      <c r="B18" s="413"/>
      <c r="C18" s="414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 t="s">
        <v>104</v>
      </c>
      <c r="T18" s="116"/>
      <c r="U18" s="33">
        <v>10</v>
      </c>
      <c r="V18" s="402"/>
      <c r="W18" s="106" t="s">
        <v>274</v>
      </c>
      <c r="X18" s="166" t="s">
        <v>269</v>
      </c>
      <c r="Y18" s="118">
        <v>0</v>
      </c>
      <c r="Z18" s="12"/>
      <c r="AA18" s="2" t="s">
        <v>31</v>
      </c>
      <c r="AB18" s="3">
        <v>1</v>
      </c>
      <c r="AE18" s="2">
        <f>AB18*15</f>
        <v>15</v>
      </c>
    </row>
    <row r="19" spans="2:32" ht="27.95" customHeight="1">
      <c r="B19" s="44" t="s">
        <v>32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402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402"/>
      <c r="W20" s="106" t="s">
        <v>364</v>
      </c>
      <c r="X20" s="117"/>
      <c r="Y20" s="11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6</v>
      </c>
      <c r="C21" s="414"/>
      <c r="D21" s="25" t="str">
        <f>'0601-0630菜單'!I23</f>
        <v>肉醬義大利麵</v>
      </c>
      <c r="E21" s="25" t="s">
        <v>367</v>
      </c>
      <c r="F21" s="26" t="s">
        <v>17</v>
      </c>
      <c r="G21" s="25" t="str">
        <f>'0601-0630菜單'!I24</f>
        <v>卡啦雞腿（炸）</v>
      </c>
      <c r="H21" s="25" t="s">
        <v>42</v>
      </c>
      <c r="I21" s="26" t="s">
        <v>17</v>
      </c>
      <c r="J21" s="25" t="str">
        <f>'0601-0630菜單'!I25</f>
        <v>關東煮</v>
      </c>
      <c r="K21" s="25" t="s">
        <v>40</v>
      </c>
      <c r="L21" s="26" t="s">
        <v>17</v>
      </c>
      <c r="M21" s="25" t="str">
        <f>'0601-0630菜單'!I26</f>
        <v>香煎蘿蔔糕(冷)</v>
      </c>
      <c r="N21" s="25" t="s">
        <v>366</v>
      </c>
      <c r="O21" s="26" t="s">
        <v>17</v>
      </c>
      <c r="P21" s="25" t="str">
        <f>'0601-0630菜單'!I27</f>
        <v>高麗菜</v>
      </c>
      <c r="Q21" s="25" t="s">
        <v>20</v>
      </c>
      <c r="R21" s="26" t="s">
        <v>17</v>
      </c>
      <c r="S21" s="25" t="str">
        <f>'0601-0630菜單'!I28</f>
        <v>紫菜蛋花湯</v>
      </c>
      <c r="T21" s="25" t="s">
        <v>18</v>
      </c>
      <c r="U21" s="26" t="s">
        <v>17</v>
      </c>
      <c r="V21" s="401"/>
      <c r="W21" s="101" t="s">
        <v>8</v>
      </c>
      <c r="X21" s="102" t="s">
        <v>262</v>
      </c>
      <c r="Y21" s="103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414"/>
      <c r="D22" s="33" t="s">
        <v>284</v>
      </c>
      <c r="E22" s="34"/>
      <c r="F22" s="33">
        <v>100</v>
      </c>
      <c r="G22" s="33" t="s">
        <v>105</v>
      </c>
      <c r="H22" s="33"/>
      <c r="I22" s="33">
        <v>65</v>
      </c>
      <c r="J22" s="34" t="s">
        <v>255</v>
      </c>
      <c r="K22" s="34"/>
      <c r="L22" s="34">
        <v>30</v>
      </c>
      <c r="M22" s="33" t="s">
        <v>324</v>
      </c>
      <c r="N22" s="33"/>
      <c r="O22" s="33">
        <v>40</v>
      </c>
      <c r="P22" s="33" t="s">
        <v>43</v>
      </c>
      <c r="Q22" s="33"/>
      <c r="R22" s="33">
        <v>120</v>
      </c>
      <c r="S22" s="33" t="s">
        <v>62</v>
      </c>
      <c r="T22" s="33"/>
      <c r="U22" s="33">
        <v>5</v>
      </c>
      <c r="V22" s="402"/>
      <c r="W22" s="106" t="s">
        <v>356</v>
      </c>
      <c r="X22" s="107" t="s">
        <v>263</v>
      </c>
      <c r="Y22" s="108">
        <f>AB23</f>
        <v>2</v>
      </c>
      <c r="Z22" s="52"/>
      <c r="AA22" s="22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17</v>
      </c>
      <c r="C23" s="414"/>
      <c r="D23" s="33" t="s">
        <v>291</v>
      </c>
      <c r="E23" s="34"/>
      <c r="F23" s="33">
        <v>10</v>
      </c>
      <c r="G23" s="33"/>
      <c r="H23" s="33"/>
      <c r="I23" s="33"/>
      <c r="J23" s="34" t="s">
        <v>45</v>
      </c>
      <c r="K23" s="34"/>
      <c r="L23" s="34">
        <v>40</v>
      </c>
      <c r="M23" s="33"/>
      <c r="N23" s="33"/>
      <c r="O23" s="116"/>
      <c r="P23" s="33"/>
      <c r="Q23" s="33"/>
      <c r="R23" s="33"/>
      <c r="S23" s="33" t="s">
        <v>46</v>
      </c>
      <c r="T23" s="33"/>
      <c r="U23" s="33">
        <v>10</v>
      </c>
      <c r="V23" s="402"/>
      <c r="W23" s="111" t="s">
        <v>10</v>
      </c>
      <c r="X23" s="112" t="s">
        <v>264</v>
      </c>
      <c r="Y23" s="108">
        <f>AB24</f>
        <v>1.5</v>
      </c>
      <c r="Z23" s="54"/>
      <c r="AA23" s="39" t="s">
        <v>26</v>
      </c>
      <c r="AB23" s="3">
        <v>2</v>
      </c>
      <c r="AC23" s="40">
        <f>AB23*7</f>
        <v>14</v>
      </c>
      <c r="AD23" s="3">
        <f>AB23*5</f>
        <v>10</v>
      </c>
      <c r="AE23" s="3" t="s">
        <v>27</v>
      </c>
      <c r="AF23" s="41">
        <f>AC23*4+AD23*9</f>
        <v>146</v>
      </c>
    </row>
    <row r="24" spans="2:32" s="53" customFormat="1" ht="27.95" customHeight="1">
      <c r="B24" s="51" t="s">
        <v>11</v>
      </c>
      <c r="C24" s="414"/>
      <c r="D24" s="33" t="s">
        <v>285</v>
      </c>
      <c r="E24" s="34"/>
      <c r="F24" s="33">
        <v>3</v>
      </c>
      <c r="G24" s="33"/>
      <c r="H24" s="116"/>
      <c r="I24" s="33"/>
      <c r="J24" s="32" t="s">
        <v>110</v>
      </c>
      <c r="K24" s="42"/>
      <c r="L24" s="32">
        <v>5</v>
      </c>
      <c r="M24" s="33"/>
      <c r="O24" s="33"/>
      <c r="P24" s="33"/>
      <c r="Q24" s="116"/>
      <c r="R24" s="33"/>
      <c r="S24" s="34" t="s">
        <v>61</v>
      </c>
      <c r="T24" s="116"/>
      <c r="U24" s="33">
        <v>2</v>
      </c>
      <c r="V24" s="402"/>
      <c r="W24" s="106" t="s">
        <v>265</v>
      </c>
      <c r="X24" s="112" t="s">
        <v>266</v>
      </c>
      <c r="Y24" s="108">
        <f>AB25</f>
        <v>2.5</v>
      </c>
      <c r="Z24" s="52"/>
      <c r="AA24" s="2" t="s">
        <v>28</v>
      </c>
      <c r="AB24" s="3">
        <v>1.5</v>
      </c>
      <c r="AC24" s="3">
        <f>AB24*1</f>
        <v>1.5</v>
      </c>
      <c r="AD24" s="3" t="s">
        <v>27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412" t="s">
        <v>35</v>
      </c>
      <c r="C25" s="414"/>
      <c r="D25" s="34" t="s">
        <v>292</v>
      </c>
      <c r="E25" s="34"/>
      <c r="F25" s="34">
        <v>3</v>
      </c>
      <c r="G25" s="33"/>
      <c r="H25" s="116"/>
      <c r="I25" s="33"/>
      <c r="J25" s="32" t="s">
        <v>111</v>
      </c>
      <c r="K25" s="42"/>
      <c r="L25" s="32">
        <v>10</v>
      </c>
      <c r="M25" s="33"/>
      <c r="N25" s="116"/>
      <c r="O25" s="33"/>
      <c r="P25" s="33"/>
      <c r="Q25" s="116"/>
      <c r="R25" s="33"/>
      <c r="S25" s="33"/>
      <c r="T25" s="116"/>
      <c r="U25" s="33"/>
      <c r="V25" s="402"/>
      <c r="W25" s="111" t="s">
        <v>276</v>
      </c>
      <c r="X25" s="112" t="s">
        <v>267</v>
      </c>
      <c r="Y25" s="108">
        <f>AB26</f>
        <v>0</v>
      </c>
      <c r="Z25" s="54"/>
      <c r="AA25" s="2" t="s">
        <v>30</v>
      </c>
      <c r="AB25" s="3">
        <v>2.5</v>
      </c>
      <c r="AC25" s="3"/>
      <c r="AD25" s="3">
        <f>AB25*5</f>
        <v>12.5</v>
      </c>
      <c r="AE25" s="3" t="s">
        <v>27</v>
      </c>
      <c r="AF25" s="3">
        <f>AD25*9</f>
        <v>112.5</v>
      </c>
    </row>
    <row r="26" spans="2:32" s="53" customFormat="1" ht="27.95" customHeight="1">
      <c r="B26" s="412"/>
      <c r="C26" s="414"/>
      <c r="D26" s="34" t="s">
        <v>287</v>
      </c>
      <c r="E26" s="34"/>
      <c r="F26" s="34">
        <v>3</v>
      </c>
      <c r="G26" s="138"/>
      <c r="H26" s="116"/>
      <c r="I26" s="33"/>
      <c r="J26" s="32" t="s">
        <v>256</v>
      </c>
      <c r="K26" s="42"/>
      <c r="L26" s="32">
        <v>20</v>
      </c>
      <c r="M26" s="33"/>
      <c r="N26" s="116"/>
      <c r="O26" s="33"/>
      <c r="P26" s="33"/>
      <c r="Q26" s="116"/>
      <c r="R26" s="33"/>
      <c r="S26" s="33"/>
      <c r="T26" s="116"/>
      <c r="U26" s="33"/>
      <c r="V26" s="402"/>
      <c r="W26" s="106" t="s">
        <v>270</v>
      </c>
      <c r="X26" s="166" t="s">
        <v>269</v>
      </c>
      <c r="Y26" s="108">
        <v>0</v>
      </c>
      <c r="Z26" s="52"/>
      <c r="AA26" s="2" t="s">
        <v>31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32</v>
      </c>
      <c r="C27" s="55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02"/>
      <c r="W27" s="111" t="s">
        <v>13</v>
      </c>
      <c r="X27" s="121"/>
      <c r="Y27" s="108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419"/>
      <c r="W28" s="106" t="s">
        <v>357</v>
      </c>
      <c r="X28" s="126"/>
      <c r="Y28" s="108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6</v>
      </c>
      <c r="C29" s="414"/>
      <c r="D29" s="25" t="str">
        <f>'0601-0630菜單'!M23</f>
        <v>地瓜飯</v>
      </c>
      <c r="E29" s="25" t="s">
        <v>16</v>
      </c>
      <c r="F29" s="26" t="s">
        <v>17</v>
      </c>
      <c r="G29" s="25" t="str">
        <f>'0601-0630菜單'!M24</f>
        <v>蔥燒里肌肉</v>
      </c>
      <c r="H29" s="25" t="s">
        <v>204</v>
      </c>
      <c r="I29" s="26" t="s">
        <v>17</v>
      </c>
      <c r="J29" s="25" t="str">
        <f>'0601-0630菜單'!M25</f>
        <v>洋蔥豬柳</v>
      </c>
      <c r="K29" s="25" t="s">
        <v>19</v>
      </c>
      <c r="L29" s="26" t="s">
        <v>17</v>
      </c>
      <c r="M29" s="25" t="str">
        <f>'0601-0630菜單'!M26</f>
        <v>螞蟻上樹</v>
      </c>
      <c r="N29" s="25" t="s">
        <v>19</v>
      </c>
      <c r="O29" s="26" t="s">
        <v>17</v>
      </c>
      <c r="P29" s="25" t="str">
        <f>'0601-0630菜單'!M27</f>
        <v>空心菜</v>
      </c>
      <c r="Q29" s="25" t="s">
        <v>20</v>
      </c>
      <c r="R29" s="26" t="s">
        <v>17</v>
      </c>
      <c r="S29" s="25" t="str">
        <f>'0601-0630菜單'!M28</f>
        <v>味噌豆腐湯(豆)</v>
      </c>
      <c r="T29" s="25" t="s">
        <v>18</v>
      </c>
      <c r="U29" s="26" t="s">
        <v>17</v>
      </c>
      <c r="V29" s="401"/>
      <c r="W29" s="101" t="s">
        <v>8</v>
      </c>
      <c r="X29" s="102" t="s">
        <v>262</v>
      </c>
      <c r="Y29" s="103">
        <v>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414"/>
      <c r="D30" s="34" t="s">
        <v>233</v>
      </c>
      <c r="E30" s="34"/>
      <c r="F30" s="34">
        <v>70</v>
      </c>
      <c r="G30" s="33" t="s">
        <v>168</v>
      </c>
      <c r="H30" s="33"/>
      <c r="I30" s="33">
        <v>70</v>
      </c>
      <c r="J30" s="34" t="s">
        <v>113</v>
      </c>
      <c r="K30" s="34"/>
      <c r="L30" s="34">
        <v>30</v>
      </c>
      <c r="M30" s="33" t="s">
        <v>114</v>
      </c>
      <c r="N30" s="33"/>
      <c r="O30" s="33">
        <v>20</v>
      </c>
      <c r="P30" s="33" t="s">
        <v>175</v>
      </c>
      <c r="Q30" s="33"/>
      <c r="R30" s="33">
        <v>120</v>
      </c>
      <c r="S30" s="34" t="s">
        <v>86</v>
      </c>
      <c r="T30" s="33"/>
      <c r="U30" s="33">
        <v>20</v>
      </c>
      <c r="V30" s="402"/>
      <c r="W30" s="106" t="s">
        <v>350</v>
      </c>
      <c r="X30" s="107" t="s">
        <v>263</v>
      </c>
      <c r="Y30" s="108">
        <f>AB31</f>
        <v>2.2999999999999998</v>
      </c>
      <c r="Z30" s="12"/>
      <c r="AA30" s="22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18</v>
      </c>
      <c r="C31" s="414"/>
      <c r="D31" s="34" t="s">
        <v>234</v>
      </c>
      <c r="E31" s="34"/>
      <c r="F31" s="34">
        <v>60</v>
      </c>
      <c r="G31" s="33" t="s">
        <v>90</v>
      </c>
      <c r="H31" s="33"/>
      <c r="I31" s="33">
        <v>2</v>
      </c>
      <c r="J31" s="34" t="s">
        <v>103</v>
      </c>
      <c r="K31" s="34"/>
      <c r="L31" s="34">
        <v>30</v>
      </c>
      <c r="M31" s="33" t="s">
        <v>95</v>
      </c>
      <c r="N31" s="33"/>
      <c r="O31" s="33">
        <v>30</v>
      </c>
      <c r="P31" s="33"/>
      <c r="Q31" s="33"/>
      <c r="R31" s="33"/>
      <c r="S31" s="34" t="s">
        <v>89</v>
      </c>
      <c r="T31" s="33"/>
      <c r="U31" s="33">
        <v>10</v>
      </c>
      <c r="V31" s="402"/>
      <c r="W31" s="111" t="s">
        <v>10</v>
      </c>
      <c r="X31" s="112" t="s">
        <v>264</v>
      </c>
      <c r="Y31" s="108">
        <f>AB32</f>
        <v>1.5</v>
      </c>
      <c r="Z31" s="2"/>
      <c r="AA31" s="39" t="s">
        <v>26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27</v>
      </c>
      <c r="AF31" s="41">
        <f>AC31*4+AD31*9</f>
        <v>167.89999999999998</v>
      </c>
    </row>
    <row r="32" spans="2:32" ht="27.95" customHeight="1">
      <c r="B32" s="30" t="s">
        <v>11</v>
      </c>
      <c r="C32" s="414"/>
      <c r="D32" s="32"/>
      <c r="E32" s="42"/>
      <c r="F32" s="32"/>
      <c r="G32" s="33"/>
      <c r="H32" s="116"/>
      <c r="I32" s="33"/>
      <c r="J32" s="34"/>
      <c r="K32" s="34"/>
      <c r="L32" s="34"/>
      <c r="M32" s="33" t="s">
        <v>101</v>
      </c>
      <c r="N32" s="116"/>
      <c r="O32" s="33">
        <v>5</v>
      </c>
      <c r="P32" s="33"/>
      <c r="Q32" s="116"/>
      <c r="R32" s="33"/>
      <c r="S32" s="34" t="s">
        <v>303</v>
      </c>
      <c r="T32" s="116"/>
      <c r="U32" s="33">
        <v>0.3</v>
      </c>
      <c r="V32" s="402"/>
      <c r="W32" s="106" t="s">
        <v>275</v>
      </c>
      <c r="X32" s="112" t="s">
        <v>266</v>
      </c>
      <c r="Y32" s="108">
        <f>AB33</f>
        <v>2.5</v>
      </c>
      <c r="Z32" s="12"/>
      <c r="AA32" s="2" t="s">
        <v>28</v>
      </c>
      <c r="AB32" s="3">
        <v>1.5</v>
      </c>
      <c r="AC32" s="3">
        <f>AB32*1</f>
        <v>1.5</v>
      </c>
      <c r="AD32" s="3" t="s">
        <v>27</v>
      </c>
      <c r="AE32" s="3">
        <f>AB32*5</f>
        <v>7.5</v>
      </c>
      <c r="AF32" s="3">
        <f>AC32*4+AE32*4</f>
        <v>36</v>
      </c>
    </row>
    <row r="33" spans="2:32" ht="27.95" customHeight="1">
      <c r="B33" s="413" t="s">
        <v>36</v>
      </c>
      <c r="C33" s="414"/>
      <c r="D33" s="32"/>
      <c r="E33" s="42"/>
      <c r="F33" s="32"/>
      <c r="G33" s="33"/>
      <c r="H33" s="116"/>
      <c r="I33" s="33"/>
      <c r="J33" s="34"/>
      <c r="K33" s="34"/>
      <c r="L33" s="34"/>
      <c r="M33" s="33" t="s">
        <v>115</v>
      </c>
      <c r="N33" s="116"/>
      <c r="O33" s="33">
        <v>3</v>
      </c>
      <c r="P33" s="33"/>
      <c r="Q33" s="116"/>
      <c r="R33" s="33"/>
      <c r="S33" s="34"/>
      <c r="T33" s="116"/>
      <c r="U33" s="33"/>
      <c r="V33" s="402"/>
      <c r="W33" s="111" t="s">
        <v>12</v>
      </c>
      <c r="X33" s="112" t="s">
        <v>267</v>
      </c>
      <c r="Y33" s="108">
        <v>0</v>
      </c>
      <c r="Z33" s="2"/>
      <c r="AA33" s="2" t="s">
        <v>30</v>
      </c>
      <c r="AB33" s="3">
        <v>2.5</v>
      </c>
      <c r="AC33" s="3"/>
      <c r="AD33" s="3">
        <f>AB33*5</f>
        <v>12.5</v>
      </c>
      <c r="AE33" s="3" t="s">
        <v>27</v>
      </c>
      <c r="AF33" s="3">
        <f>AD33*9</f>
        <v>112.5</v>
      </c>
    </row>
    <row r="34" spans="2:32" ht="27.95" customHeight="1">
      <c r="B34" s="413"/>
      <c r="C34" s="414"/>
      <c r="D34" s="34"/>
      <c r="E34" s="34"/>
      <c r="F34" s="34"/>
      <c r="G34" s="33"/>
      <c r="H34" s="116"/>
      <c r="I34" s="33"/>
      <c r="J34" s="34"/>
      <c r="K34" s="116"/>
      <c r="L34" s="34"/>
      <c r="M34" s="33" t="s">
        <v>211</v>
      </c>
      <c r="N34" s="116"/>
      <c r="O34" s="33">
        <v>15</v>
      </c>
      <c r="P34" s="33"/>
      <c r="Q34" s="116"/>
      <c r="R34" s="33"/>
      <c r="S34" s="34"/>
      <c r="T34" s="116"/>
      <c r="U34" s="33"/>
      <c r="V34" s="402"/>
      <c r="W34" s="106" t="s">
        <v>274</v>
      </c>
      <c r="X34" s="166" t="s">
        <v>269</v>
      </c>
      <c r="Y34" s="108">
        <v>0</v>
      </c>
      <c r="Z34" s="12"/>
      <c r="AA34" s="2" t="s">
        <v>31</v>
      </c>
      <c r="AB34" s="3">
        <v>1</v>
      </c>
      <c r="AE34" s="2">
        <f>AB34*15</f>
        <v>15</v>
      </c>
    </row>
    <row r="35" spans="2:32" ht="27.95" customHeight="1">
      <c r="B35" s="44" t="s">
        <v>32</v>
      </c>
      <c r="C35" s="45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402"/>
      <c r="W35" s="111" t="s">
        <v>13</v>
      </c>
      <c r="X35" s="121"/>
      <c r="Y35" s="108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419"/>
      <c r="W36" s="106" t="s">
        <v>364</v>
      </c>
      <c r="X36" s="117"/>
      <c r="Y36" s="108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6</v>
      </c>
      <c r="C37" s="414"/>
      <c r="D37" s="25" t="str">
        <f>'0601-0630菜單'!Q23</f>
        <v>QQ白飯</v>
      </c>
      <c r="E37" s="100" t="s">
        <v>16</v>
      </c>
      <c r="F37" s="26" t="s">
        <v>17</v>
      </c>
      <c r="G37" s="25" t="str">
        <f>'0601-0630菜單'!Q24</f>
        <v>檸檬雞翅(烤)</v>
      </c>
      <c r="H37" s="25" t="s">
        <v>51</v>
      </c>
      <c r="I37" s="26" t="s">
        <v>17</v>
      </c>
      <c r="J37" s="25" t="str">
        <f>'0601-0630菜單'!Q25</f>
        <v>柳葉魚（炸）（加）（海）</v>
      </c>
      <c r="K37" s="25" t="s">
        <v>42</v>
      </c>
      <c r="L37" s="26" t="s">
        <v>17</v>
      </c>
      <c r="M37" s="25" t="str">
        <f>'0601-0630菜單'!Q26</f>
        <v>滷味</v>
      </c>
      <c r="N37" s="25" t="s">
        <v>40</v>
      </c>
      <c r="O37" s="26" t="s">
        <v>17</v>
      </c>
      <c r="P37" s="25" t="str">
        <f>'0601-0630菜單'!Q27</f>
        <v>小白菜</v>
      </c>
      <c r="Q37" s="25" t="s">
        <v>20</v>
      </c>
      <c r="R37" s="26" t="s">
        <v>17</v>
      </c>
      <c r="S37" s="25" t="str">
        <f>'0601-0630菜單'!Q28</f>
        <v>冬瓜薑絲湯</v>
      </c>
      <c r="T37" s="25" t="s">
        <v>18</v>
      </c>
      <c r="U37" s="26" t="s">
        <v>17</v>
      </c>
      <c r="V37" s="401"/>
      <c r="W37" s="101" t="s">
        <v>8</v>
      </c>
      <c r="X37" s="102" t="s">
        <v>262</v>
      </c>
      <c r="Y37" s="146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414"/>
      <c r="D38" s="33" t="s">
        <v>39</v>
      </c>
      <c r="E38" s="33"/>
      <c r="F38" s="33">
        <v>120</v>
      </c>
      <c r="G38" s="33" t="s">
        <v>116</v>
      </c>
      <c r="H38" s="34"/>
      <c r="I38" s="33">
        <v>70</v>
      </c>
      <c r="J38" s="33" t="s">
        <v>117</v>
      </c>
      <c r="K38" s="33" t="s">
        <v>64</v>
      </c>
      <c r="L38" s="33">
        <v>30</v>
      </c>
      <c r="M38" s="33" t="s">
        <v>92</v>
      </c>
      <c r="N38" s="33"/>
      <c r="O38" s="33">
        <v>10</v>
      </c>
      <c r="P38" s="33" t="s">
        <v>261</v>
      </c>
      <c r="Q38" s="34"/>
      <c r="R38" s="33">
        <v>120</v>
      </c>
      <c r="S38" s="147" t="s">
        <v>97</v>
      </c>
      <c r="T38" s="33"/>
      <c r="U38" s="33">
        <v>30</v>
      </c>
      <c r="V38" s="402"/>
      <c r="W38" s="106" t="s">
        <v>360</v>
      </c>
      <c r="X38" s="107" t="s">
        <v>263</v>
      </c>
      <c r="Y38" s="145">
        <f>AB39</f>
        <v>2.2999999999999998</v>
      </c>
      <c r="Z38" s="12"/>
      <c r="AA38" s="22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19</v>
      </c>
      <c r="C39" s="414"/>
      <c r="D39" s="33"/>
      <c r="E39" s="34"/>
      <c r="F39" s="33"/>
      <c r="G39" s="33" t="s">
        <v>118</v>
      </c>
      <c r="H39" s="34"/>
      <c r="I39" s="33">
        <v>3</v>
      </c>
      <c r="J39" s="33"/>
      <c r="K39" s="33"/>
      <c r="L39" s="33"/>
      <c r="M39" s="33" t="s">
        <v>108</v>
      </c>
      <c r="N39" s="33"/>
      <c r="O39" s="33">
        <v>30</v>
      </c>
      <c r="P39" s="33"/>
      <c r="Q39" s="116"/>
      <c r="R39" s="33"/>
      <c r="S39" s="33" t="s">
        <v>231</v>
      </c>
      <c r="T39" s="33"/>
      <c r="U39" s="33">
        <v>1</v>
      </c>
      <c r="V39" s="402"/>
      <c r="W39" s="111" t="s">
        <v>10</v>
      </c>
      <c r="X39" s="112" t="s">
        <v>264</v>
      </c>
      <c r="Y39" s="145">
        <f>AB40</f>
        <v>1.6</v>
      </c>
      <c r="Z39" s="2"/>
      <c r="AA39" s="39" t="s">
        <v>26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27</v>
      </c>
      <c r="AF39" s="41">
        <f>AC39*4+AD39*9</f>
        <v>167.89999999999998</v>
      </c>
    </row>
    <row r="40" spans="2:32" ht="27.95" customHeight="1">
      <c r="B40" s="30" t="s">
        <v>11</v>
      </c>
      <c r="C40" s="414"/>
      <c r="D40" s="33"/>
      <c r="E40" s="34"/>
      <c r="F40" s="33"/>
      <c r="G40" s="33"/>
      <c r="H40" s="34"/>
      <c r="I40" s="33"/>
      <c r="J40" s="33"/>
      <c r="K40" s="116"/>
      <c r="L40" s="33"/>
      <c r="M40" s="33" t="s">
        <v>76</v>
      </c>
      <c r="N40" s="116"/>
      <c r="O40" s="33">
        <v>30</v>
      </c>
      <c r="P40" s="33"/>
      <c r="Q40" s="116"/>
      <c r="R40" s="33"/>
      <c r="S40" s="34"/>
      <c r="T40" s="33"/>
      <c r="U40" s="33"/>
      <c r="V40" s="402"/>
      <c r="W40" s="106" t="s">
        <v>273</v>
      </c>
      <c r="X40" s="112" t="s">
        <v>266</v>
      </c>
      <c r="Y40" s="145">
        <f>AB41</f>
        <v>2.5</v>
      </c>
      <c r="Z40" s="12"/>
      <c r="AA40" s="2" t="s">
        <v>28</v>
      </c>
      <c r="AB40" s="3">
        <v>1.6</v>
      </c>
      <c r="AC40" s="3">
        <f>AB40*1</f>
        <v>1.6</v>
      </c>
      <c r="AD40" s="3" t="s">
        <v>27</v>
      </c>
      <c r="AE40" s="3">
        <f>AB40*5</f>
        <v>8</v>
      </c>
      <c r="AF40" s="3">
        <f>AC40*4+AE40*4</f>
        <v>38.4</v>
      </c>
    </row>
    <row r="41" spans="2:32" ht="27.95" customHeight="1">
      <c r="B41" s="413" t="s">
        <v>29</v>
      </c>
      <c r="C41" s="414"/>
      <c r="D41" s="34"/>
      <c r="E41" s="34"/>
      <c r="F41" s="34"/>
      <c r="G41" s="33"/>
      <c r="H41" s="34"/>
      <c r="I41" s="33"/>
      <c r="J41" s="33"/>
      <c r="K41" s="116"/>
      <c r="L41" s="33"/>
      <c r="M41" s="33" t="s">
        <v>119</v>
      </c>
      <c r="N41" s="116"/>
      <c r="O41" s="33">
        <v>10</v>
      </c>
      <c r="P41" s="33"/>
      <c r="Q41" s="34"/>
      <c r="R41" s="33"/>
      <c r="S41" s="34"/>
      <c r="T41" s="33"/>
      <c r="U41" s="33"/>
      <c r="V41" s="402"/>
      <c r="W41" s="111" t="s">
        <v>276</v>
      </c>
      <c r="X41" s="112" t="s">
        <v>267</v>
      </c>
      <c r="Y41" s="145">
        <f>AB42</f>
        <v>0</v>
      </c>
      <c r="Z41" s="2"/>
      <c r="AA41" s="2" t="s">
        <v>30</v>
      </c>
      <c r="AB41" s="3">
        <v>2.5</v>
      </c>
      <c r="AC41" s="3"/>
      <c r="AD41" s="3">
        <f>AB41*5</f>
        <v>12.5</v>
      </c>
      <c r="AE41" s="3" t="s">
        <v>27</v>
      </c>
      <c r="AF41" s="3">
        <f>AD41*9</f>
        <v>112.5</v>
      </c>
    </row>
    <row r="42" spans="2:32" ht="27.95" customHeight="1">
      <c r="B42" s="413"/>
      <c r="C42" s="414"/>
      <c r="D42" s="34"/>
      <c r="E42" s="34"/>
      <c r="F42" s="34"/>
      <c r="G42" s="33"/>
      <c r="H42" s="116"/>
      <c r="I42" s="33"/>
      <c r="J42" s="33"/>
      <c r="K42" s="116"/>
      <c r="L42" s="33"/>
      <c r="M42" s="33" t="s">
        <v>120</v>
      </c>
      <c r="N42" s="116"/>
      <c r="O42" s="33">
        <v>10</v>
      </c>
      <c r="P42" s="33"/>
      <c r="Q42" s="116"/>
      <c r="R42" s="33"/>
      <c r="S42" s="34"/>
      <c r="T42" s="116"/>
      <c r="U42" s="34"/>
      <c r="V42" s="402"/>
      <c r="W42" s="106" t="s">
        <v>270</v>
      </c>
      <c r="X42" s="166" t="s">
        <v>269</v>
      </c>
      <c r="Y42" s="145">
        <v>0</v>
      </c>
      <c r="Z42" s="12"/>
      <c r="AA42" s="2" t="s">
        <v>31</v>
      </c>
      <c r="AE42" s="2">
        <f>AB42*15</f>
        <v>0</v>
      </c>
    </row>
    <row r="43" spans="2:32" ht="27.95" customHeight="1">
      <c r="B43" s="44" t="s">
        <v>32</v>
      </c>
      <c r="C43" s="45"/>
      <c r="D43" s="33"/>
      <c r="E43" s="116"/>
      <c r="F43" s="33"/>
      <c r="G43" s="33"/>
      <c r="H43" s="116"/>
      <c r="I43" s="33"/>
      <c r="J43" s="34"/>
      <c r="K43" s="116"/>
      <c r="L43" s="34"/>
      <c r="M43" s="33" t="s">
        <v>121</v>
      </c>
      <c r="N43" s="116"/>
      <c r="O43" s="33">
        <v>10</v>
      </c>
      <c r="P43" s="33"/>
      <c r="Q43" s="116"/>
      <c r="R43" s="33"/>
      <c r="S43" s="34"/>
      <c r="T43" s="116"/>
      <c r="U43" s="34"/>
      <c r="V43" s="402"/>
      <c r="W43" s="111" t="s">
        <v>13</v>
      </c>
      <c r="X43" s="121"/>
      <c r="Y43" s="145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59"/>
      <c r="C44" s="47"/>
      <c r="D44" s="149"/>
      <c r="E44" s="149"/>
      <c r="F44" s="150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419"/>
      <c r="W44" s="151" t="s">
        <v>361</v>
      </c>
      <c r="X44" s="152"/>
      <c r="Y44" s="153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62"/>
    </row>
    <row r="46" spans="2:32">
      <c r="B46" s="3"/>
      <c r="D46" s="417"/>
      <c r="E46" s="417"/>
      <c r="F46" s="418"/>
      <c r="G46" s="418"/>
      <c r="H46" s="63"/>
      <c r="I46" s="2"/>
      <c r="J46" s="2"/>
      <c r="K46" s="63"/>
      <c r="L46" s="2"/>
      <c r="N46" s="63"/>
      <c r="O46" s="2"/>
      <c r="Q46" s="63"/>
      <c r="R46" s="2"/>
      <c r="T46" s="63"/>
      <c r="U46" s="2"/>
      <c r="V46" s="64"/>
      <c r="Y46" s="66"/>
    </row>
    <row r="47" spans="2:32">
      <c r="Y47" s="66"/>
    </row>
    <row r="48" spans="2:32">
      <c r="Y48" s="66"/>
    </row>
    <row r="49" spans="25:25">
      <c r="Y49" s="66"/>
    </row>
    <row r="50" spans="25:25">
      <c r="Y50" s="66"/>
    </row>
    <row r="51" spans="25:25">
      <c r="Y51" s="66"/>
    </row>
    <row r="52" spans="25:25">
      <c r="Y52" s="66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60" workbookViewId="0">
      <selection activeCell="K6" sqref="K6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1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1:32" s="2" customFormat="1" ht="38.25">
      <c r="B1" s="403" t="s">
        <v>346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1"/>
      <c r="AB1" s="3"/>
    </row>
    <row r="2" spans="1:32" s="2" customFormat="1" ht="16.5" customHeight="1">
      <c r="B2" s="415"/>
      <c r="C2" s="416"/>
      <c r="D2" s="416"/>
      <c r="E2" s="416"/>
      <c r="F2" s="416"/>
      <c r="G2" s="416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1:32" s="2" customFormat="1" ht="31.5" customHeight="1" thickBot="1">
      <c r="B3" s="167" t="s">
        <v>38</v>
      </c>
      <c r="C3" s="7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20"/>
      <c r="T3" s="219"/>
      <c r="U3" s="219"/>
      <c r="V3" s="9"/>
      <c r="W3" s="10"/>
      <c r="X3" s="80"/>
      <c r="Y3" s="11"/>
      <c r="Z3" s="12"/>
      <c r="AB3" s="3"/>
    </row>
    <row r="4" spans="1:32" s="23" customFormat="1" ht="43.5">
      <c r="B4" s="13" t="s">
        <v>0</v>
      </c>
      <c r="C4" s="14" t="s">
        <v>1</v>
      </c>
      <c r="D4" s="217" t="str">
        <f>'0601-0630菜單'!A32</f>
        <v>QQ白飯</v>
      </c>
      <c r="E4" s="217" t="s">
        <v>16</v>
      </c>
      <c r="F4" s="218" t="s">
        <v>17</v>
      </c>
      <c r="G4" s="217" t="str">
        <f>'0601-0630菜單'!A33</f>
        <v>蔥燒豬排</v>
      </c>
      <c r="H4" s="217" t="s">
        <v>66</v>
      </c>
      <c r="I4" s="218" t="s">
        <v>17</v>
      </c>
      <c r="J4" s="217" t="str">
        <f>'0601-0630菜單'!A34</f>
        <v>香烤雞塊(加)</v>
      </c>
      <c r="K4" s="217" t="s">
        <v>51</v>
      </c>
      <c r="L4" s="218" t="s">
        <v>17</v>
      </c>
      <c r="M4" s="217" t="str">
        <f>'0601-0630菜單'!A35</f>
        <v>彩椒什錦</v>
      </c>
      <c r="N4" s="217" t="s">
        <v>19</v>
      </c>
      <c r="O4" s="218" t="s">
        <v>17</v>
      </c>
      <c r="P4" s="217" t="str">
        <f>'0601-0630菜單'!A36</f>
        <v>油菜</v>
      </c>
      <c r="Q4" s="217" t="s">
        <v>20</v>
      </c>
      <c r="R4" s="218" t="s">
        <v>17</v>
      </c>
      <c r="S4" s="217" t="str">
        <f>'0601-0630菜單'!A37</f>
        <v>玉米濃湯(芡)</v>
      </c>
      <c r="T4" s="217" t="s">
        <v>18</v>
      </c>
      <c r="U4" s="218" t="s">
        <v>17</v>
      </c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1:32" s="29" customFormat="1" ht="30" customHeight="1">
      <c r="B5" s="24">
        <v>6</v>
      </c>
      <c r="C5" s="414"/>
      <c r="D5" s="33" t="s">
        <v>39</v>
      </c>
      <c r="E5" s="33"/>
      <c r="F5" s="33">
        <v>120</v>
      </c>
      <c r="G5" s="33" t="s">
        <v>113</v>
      </c>
      <c r="H5" s="34"/>
      <c r="I5" s="33">
        <v>65</v>
      </c>
      <c r="J5" s="33" t="s">
        <v>207</v>
      </c>
      <c r="K5" s="33" t="s">
        <v>64</v>
      </c>
      <c r="L5" s="33">
        <v>40</v>
      </c>
      <c r="M5" s="33" t="s">
        <v>122</v>
      </c>
      <c r="N5" s="33"/>
      <c r="O5" s="33">
        <v>30</v>
      </c>
      <c r="P5" s="33" t="s">
        <v>74</v>
      </c>
      <c r="Q5" s="33"/>
      <c r="R5" s="33">
        <v>120</v>
      </c>
      <c r="S5" s="34" t="s">
        <v>88</v>
      </c>
      <c r="T5" s="33"/>
      <c r="U5" s="33">
        <v>10</v>
      </c>
      <c r="V5" s="406"/>
      <c r="W5" s="101" t="s">
        <v>8</v>
      </c>
      <c r="X5" s="102" t="s">
        <v>262</v>
      </c>
      <c r="Y5" s="103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1:32" ht="27.95" customHeight="1">
      <c r="B6" s="30" t="s">
        <v>9</v>
      </c>
      <c r="C6" s="414"/>
      <c r="D6" s="33"/>
      <c r="E6" s="34"/>
      <c r="F6" s="33"/>
      <c r="G6" s="33"/>
      <c r="H6" s="34"/>
      <c r="I6" s="33"/>
      <c r="J6" s="33" t="s">
        <v>312</v>
      </c>
      <c r="K6" s="33"/>
      <c r="L6" s="33">
        <v>20</v>
      </c>
      <c r="M6" s="33" t="s">
        <v>115</v>
      </c>
      <c r="N6" s="33"/>
      <c r="O6" s="33">
        <v>5</v>
      </c>
      <c r="P6" s="33"/>
      <c r="Q6" s="33"/>
      <c r="R6" s="33"/>
      <c r="S6" s="34" t="s">
        <v>91</v>
      </c>
      <c r="T6" s="33"/>
      <c r="U6" s="33">
        <v>10</v>
      </c>
      <c r="V6" s="407"/>
      <c r="W6" s="106" t="s">
        <v>348</v>
      </c>
      <c r="X6" s="107" t="s">
        <v>263</v>
      </c>
      <c r="Y6" s="108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1:32" ht="27.95" customHeight="1">
      <c r="B7" s="30">
        <v>22</v>
      </c>
      <c r="C7" s="414"/>
      <c r="D7" s="33"/>
      <c r="E7" s="34"/>
      <c r="F7" s="33"/>
      <c r="G7" s="33"/>
      <c r="H7" s="116"/>
      <c r="I7" s="33"/>
      <c r="J7" s="33"/>
      <c r="K7" s="33"/>
      <c r="L7" s="33"/>
      <c r="M7" s="33" t="s">
        <v>208</v>
      </c>
      <c r="N7" s="116"/>
      <c r="O7" s="33">
        <v>40</v>
      </c>
      <c r="P7" s="33"/>
      <c r="Q7" s="116"/>
      <c r="R7" s="33"/>
      <c r="S7" s="34"/>
      <c r="T7" s="116"/>
      <c r="U7" s="33"/>
      <c r="V7" s="407"/>
      <c r="W7" s="111" t="s">
        <v>10</v>
      </c>
      <c r="X7" s="112" t="s">
        <v>264</v>
      </c>
      <c r="Y7" s="108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1:32" ht="27.95" customHeight="1">
      <c r="B8" s="30" t="s">
        <v>11</v>
      </c>
      <c r="C8" s="414"/>
      <c r="D8" s="34"/>
      <c r="E8" s="34"/>
      <c r="F8" s="34"/>
      <c r="G8" s="33"/>
      <c r="H8" s="116"/>
      <c r="I8" s="33"/>
      <c r="J8" s="33"/>
      <c r="K8" s="33"/>
      <c r="L8" s="33"/>
      <c r="M8" s="33"/>
      <c r="N8" s="116"/>
      <c r="O8" s="33"/>
      <c r="P8" s="33"/>
      <c r="Q8" s="116"/>
      <c r="R8" s="33"/>
      <c r="S8" s="34"/>
      <c r="T8" s="116"/>
      <c r="U8" s="33"/>
      <c r="V8" s="407"/>
      <c r="W8" s="106" t="s">
        <v>265</v>
      </c>
      <c r="X8" s="112" t="s">
        <v>266</v>
      </c>
      <c r="Y8" s="108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1:32" ht="27.95" customHeight="1">
      <c r="B9" s="413" t="s">
        <v>33</v>
      </c>
      <c r="C9" s="414"/>
      <c r="D9" s="34"/>
      <c r="E9" s="34"/>
      <c r="F9" s="34"/>
      <c r="G9" s="33"/>
      <c r="H9" s="116"/>
      <c r="I9" s="33"/>
      <c r="J9" s="33"/>
      <c r="K9" s="116"/>
      <c r="L9" s="33"/>
      <c r="M9" s="34"/>
      <c r="N9" s="116"/>
      <c r="O9" s="33"/>
      <c r="P9" s="33"/>
      <c r="Q9" s="116"/>
      <c r="R9" s="33"/>
      <c r="S9" s="34"/>
      <c r="T9" s="116"/>
      <c r="U9" s="33"/>
      <c r="V9" s="407"/>
      <c r="W9" s="111" t="s">
        <v>12</v>
      </c>
      <c r="X9" s="112" t="s">
        <v>267</v>
      </c>
      <c r="Y9" s="108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1:32" ht="27.95" customHeight="1">
      <c r="B10" s="413"/>
      <c r="C10" s="414"/>
      <c r="D10" s="34"/>
      <c r="E10" s="116"/>
      <c r="F10" s="34"/>
      <c r="G10" s="33"/>
      <c r="H10" s="116"/>
      <c r="I10" s="33"/>
      <c r="J10" s="33"/>
      <c r="K10" s="116"/>
      <c r="L10" s="33"/>
      <c r="M10" s="33"/>
      <c r="N10" s="116"/>
      <c r="O10" s="33"/>
      <c r="P10" s="33"/>
      <c r="Q10" s="116"/>
      <c r="R10" s="33"/>
      <c r="S10" s="33"/>
      <c r="T10" s="116"/>
      <c r="U10" s="33"/>
      <c r="V10" s="407"/>
      <c r="W10" s="106" t="s">
        <v>274</v>
      </c>
      <c r="X10" s="166" t="s">
        <v>269</v>
      </c>
      <c r="Y10" s="118">
        <v>0</v>
      </c>
      <c r="Z10" s="12"/>
      <c r="AA10" s="2" t="s">
        <v>31</v>
      </c>
      <c r="AE10" s="2">
        <f>AB10*15</f>
        <v>0</v>
      </c>
    </row>
    <row r="11" spans="1:32" ht="27.95" customHeight="1">
      <c r="B11" s="44" t="s">
        <v>32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407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1:32" ht="27.95" customHeight="1">
      <c r="B12" s="46"/>
      <c r="C12" s="47"/>
      <c r="D12" s="228"/>
      <c r="E12" s="228"/>
      <c r="F12" s="229"/>
      <c r="G12" s="229"/>
      <c r="H12" s="228"/>
      <c r="I12" s="229"/>
      <c r="J12" s="229"/>
      <c r="K12" s="228"/>
      <c r="L12" s="229"/>
      <c r="M12" s="171"/>
      <c r="N12" s="228"/>
      <c r="O12" s="171"/>
      <c r="P12" s="229"/>
      <c r="Q12" s="228"/>
      <c r="R12" s="229"/>
      <c r="S12" s="229"/>
      <c r="T12" s="228"/>
      <c r="U12" s="229"/>
      <c r="V12" s="408"/>
      <c r="W12" s="106" t="s">
        <v>349</v>
      </c>
      <c r="X12" s="126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1:32" s="29" customFormat="1" ht="44.25" customHeight="1">
      <c r="B13" s="24">
        <v>6</v>
      </c>
      <c r="C13" s="414"/>
      <c r="D13" s="217" t="str">
        <f>'0601-0630菜單'!E32</f>
        <v>五穀飯</v>
      </c>
      <c r="E13" s="217" t="s">
        <v>16</v>
      </c>
      <c r="F13" s="218" t="s">
        <v>17</v>
      </c>
      <c r="G13" s="217" t="str">
        <f>'0601-0630菜單'!E33</f>
        <v>烤雞腿</v>
      </c>
      <c r="H13" s="217" t="s">
        <v>51</v>
      </c>
      <c r="I13" s="218" t="s">
        <v>17</v>
      </c>
      <c r="J13" s="217" t="str">
        <f>'0601-0630菜單'!E34</f>
        <v>茶碗蒸</v>
      </c>
      <c r="K13" s="217" t="s">
        <v>16</v>
      </c>
      <c r="L13" s="218" t="s">
        <v>17</v>
      </c>
      <c r="M13" s="217" t="str">
        <f>'0601-0630菜單'!E35</f>
        <v>糖醋魚丁(海)(過)</v>
      </c>
      <c r="N13" s="217" t="s">
        <v>165</v>
      </c>
      <c r="O13" s="218" t="s">
        <v>17</v>
      </c>
      <c r="P13" s="217" t="str">
        <f>'0601-0630菜單'!E36</f>
        <v>青江菜</v>
      </c>
      <c r="Q13" s="217" t="s">
        <v>20</v>
      </c>
      <c r="R13" s="218" t="s">
        <v>17</v>
      </c>
      <c r="S13" s="217" t="str">
        <f>'0601-0630菜單'!E37</f>
        <v>菜頭湯</v>
      </c>
      <c r="T13" s="217" t="s">
        <v>18</v>
      </c>
      <c r="U13" s="218" t="s">
        <v>17</v>
      </c>
      <c r="V13" s="401"/>
      <c r="W13" s="101" t="s">
        <v>8</v>
      </c>
      <c r="X13" s="102" t="s">
        <v>262</v>
      </c>
      <c r="Y13" s="103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1:32" ht="27.95" customHeight="1">
      <c r="B14" s="30" t="s">
        <v>9</v>
      </c>
      <c r="C14" s="414"/>
      <c r="D14" s="33" t="s">
        <v>84</v>
      </c>
      <c r="E14" s="33"/>
      <c r="F14" s="33">
        <v>60</v>
      </c>
      <c r="G14" s="33" t="s">
        <v>106</v>
      </c>
      <c r="H14" s="34"/>
      <c r="I14" s="33">
        <v>65</v>
      </c>
      <c r="J14" s="33" t="s">
        <v>91</v>
      </c>
      <c r="K14" s="33"/>
      <c r="L14" s="33">
        <v>55</v>
      </c>
      <c r="M14" s="33" t="s">
        <v>134</v>
      </c>
      <c r="N14" s="34"/>
      <c r="O14" s="33">
        <v>35</v>
      </c>
      <c r="P14" s="33" t="s">
        <v>75</v>
      </c>
      <c r="Q14" s="33"/>
      <c r="R14" s="33">
        <v>120</v>
      </c>
      <c r="S14" s="34" t="s">
        <v>108</v>
      </c>
      <c r="T14" s="33"/>
      <c r="U14" s="33">
        <v>30</v>
      </c>
      <c r="V14" s="402"/>
      <c r="W14" s="106" t="s">
        <v>350</v>
      </c>
      <c r="X14" s="107" t="s">
        <v>263</v>
      </c>
      <c r="Y14" s="108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1:32" ht="27.95" customHeight="1">
      <c r="A15" s="37">
        <v>28</v>
      </c>
      <c r="B15" s="30">
        <v>23</v>
      </c>
      <c r="C15" s="414"/>
      <c r="D15" s="33" t="s">
        <v>96</v>
      </c>
      <c r="E15" s="33"/>
      <c r="F15" s="33">
        <v>20</v>
      </c>
      <c r="G15" s="33"/>
      <c r="H15" s="34"/>
      <c r="I15" s="33"/>
      <c r="J15" s="33" t="s">
        <v>88</v>
      </c>
      <c r="K15" s="33"/>
      <c r="L15" s="33">
        <v>5</v>
      </c>
      <c r="M15" s="33" t="s">
        <v>310</v>
      </c>
      <c r="N15" s="33"/>
      <c r="O15" s="33">
        <v>40</v>
      </c>
      <c r="P15" s="33"/>
      <c r="Q15" s="33"/>
      <c r="R15" s="33"/>
      <c r="S15" s="34"/>
      <c r="T15" s="33"/>
      <c r="U15" s="33"/>
      <c r="V15" s="402"/>
      <c r="W15" s="111" t="s">
        <v>10</v>
      </c>
      <c r="X15" s="112" t="s">
        <v>264</v>
      </c>
      <c r="Y15" s="108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1:32" ht="27.95" customHeight="1">
      <c r="B16" s="30" t="s">
        <v>11</v>
      </c>
      <c r="C16" s="414"/>
      <c r="D16" s="33" t="s">
        <v>99</v>
      </c>
      <c r="E16" s="116"/>
      <c r="F16" s="33">
        <v>20</v>
      </c>
      <c r="G16" s="33"/>
      <c r="H16" s="116"/>
      <c r="I16" s="33"/>
      <c r="J16" s="33"/>
      <c r="K16" s="116"/>
      <c r="L16" s="33"/>
      <c r="M16" s="33" t="s">
        <v>311</v>
      </c>
      <c r="N16" s="116"/>
      <c r="O16" s="33">
        <v>1</v>
      </c>
      <c r="P16" s="33"/>
      <c r="Q16" s="116"/>
      <c r="R16" s="33"/>
      <c r="S16" s="34"/>
      <c r="T16" s="116"/>
      <c r="U16" s="33"/>
      <c r="V16" s="402"/>
      <c r="W16" s="106" t="s">
        <v>275</v>
      </c>
      <c r="X16" s="112" t="s">
        <v>266</v>
      </c>
      <c r="Y16" s="108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1:32" ht="27.95" customHeight="1">
      <c r="B17" s="413" t="s">
        <v>34</v>
      </c>
      <c r="C17" s="414"/>
      <c r="D17" s="33" t="s">
        <v>102</v>
      </c>
      <c r="E17" s="116"/>
      <c r="F17" s="33">
        <v>20</v>
      </c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/>
      <c r="T17" s="116"/>
      <c r="U17" s="33"/>
      <c r="V17" s="402"/>
      <c r="W17" s="111" t="s">
        <v>12</v>
      </c>
      <c r="X17" s="112" t="s">
        <v>267</v>
      </c>
      <c r="Y17" s="108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1:32" ht="27.95" customHeight="1">
      <c r="B18" s="413"/>
      <c r="C18" s="414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402"/>
      <c r="W18" s="106" t="s">
        <v>274</v>
      </c>
      <c r="X18" s="166" t="s">
        <v>269</v>
      </c>
      <c r="Y18" s="118">
        <v>0</v>
      </c>
      <c r="Z18" s="12"/>
      <c r="AA18" s="2" t="s">
        <v>31</v>
      </c>
      <c r="AB18" s="3">
        <v>1</v>
      </c>
      <c r="AE18" s="2">
        <f>AB18*15</f>
        <v>15</v>
      </c>
    </row>
    <row r="19" spans="1:32" ht="27.95" customHeight="1">
      <c r="B19" s="44" t="s">
        <v>32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402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402"/>
      <c r="W20" s="106" t="s">
        <v>351</v>
      </c>
      <c r="X20" s="117"/>
      <c r="Y20" s="11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69"/>
      <c r="B21" s="24">
        <v>6</v>
      </c>
      <c r="C21" s="421"/>
      <c r="D21" s="232" t="str">
        <f>'0601-0630菜單'!I32</f>
        <v>什錦蛋炒飯</v>
      </c>
      <c r="E21" s="168" t="s">
        <v>16</v>
      </c>
      <c r="F21" s="233" t="s">
        <v>17</v>
      </c>
      <c r="G21" s="168" t="str">
        <f>'0601-0630菜單'!I33</f>
        <v>椒鹽鹹酥雞(炸)</v>
      </c>
      <c r="H21" s="168" t="s">
        <v>42</v>
      </c>
      <c r="I21" s="233" t="s">
        <v>17</v>
      </c>
      <c r="J21" s="168" t="str">
        <f>'0601-0630菜單'!I34</f>
        <v>什錦炒肉片</v>
      </c>
      <c r="K21" s="168" t="s">
        <v>19</v>
      </c>
      <c r="L21" s="233" t="s">
        <v>17</v>
      </c>
      <c r="M21" s="168" t="str">
        <f>'0601-0630菜單'!I35</f>
        <v>泡菜鍋(醃)</v>
      </c>
      <c r="N21" s="168" t="s">
        <v>40</v>
      </c>
      <c r="O21" s="233" t="s">
        <v>17</v>
      </c>
      <c r="P21" s="168" t="str">
        <f>'0601-0630菜單'!I36</f>
        <v>高麗菜</v>
      </c>
      <c r="Q21" s="168" t="s">
        <v>20</v>
      </c>
      <c r="R21" s="233" t="s">
        <v>17</v>
      </c>
      <c r="S21" s="168" t="str">
        <f>'0601-0630菜單'!I37</f>
        <v>冬瓜排骨湯</v>
      </c>
      <c r="T21" s="168" t="s">
        <v>18</v>
      </c>
      <c r="U21" s="233" t="s">
        <v>17</v>
      </c>
      <c r="V21" s="423"/>
      <c r="W21" s="101" t="s">
        <v>8</v>
      </c>
      <c r="X21" s="102" t="s">
        <v>262</v>
      </c>
      <c r="Y21" s="103">
        <v>5</v>
      </c>
    </row>
    <row r="22" spans="1:32" ht="27.75">
      <c r="A22" s="169"/>
      <c r="B22" s="30" t="s">
        <v>9</v>
      </c>
      <c r="C22" s="422"/>
      <c r="D22" s="32" t="s">
        <v>288</v>
      </c>
      <c r="E22" s="32"/>
      <c r="F22" s="32">
        <v>250</v>
      </c>
      <c r="G22" s="33" t="s">
        <v>112</v>
      </c>
      <c r="H22" s="33"/>
      <c r="I22" s="33">
        <v>60</v>
      </c>
      <c r="J22" s="33" t="s">
        <v>124</v>
      </c>
      <c r="K22" s="33"/>
      <c r="L22" s="33">
        <v>20</v>
      </c>
      <c r="M22" s="33" t="s">
        <v>125</v>
      </c>
      <c r="N22" s="33" t="s">
        <v>313</v>
      </c>
      <c r="O22" s="33">
        <v>10</v>
      </c>
      <c r="P22" s="33" t="s">
        <v>76</v>
      </c>
      <c r="Q22" s="33"/>
      <c r="R22" s="33">
        <v>120</v>
      </c>
      <c r="S22" s="33" t="s">
        <v>126</v>
      </c>
      <c r="T22" s="33"/>
      <c r="U22" s="33">
        <v>10</v>
      </c>
      <c r="V22" s="424"/>
      <c r="W22" s="106" t="s">
        <v>352</v>
      </c>
      <c r="X22" s="107" t="s">
        <v>263</v>
      </c>
      <c r="Y22" s="108">
        <f>AB23</f>
        <v>0</v>
      </c>
    </row>
    <row r="23" spans="1:32" ht="27.75">
      <c r="A23" s="169"/>
      <c r="B23" s="30">
        <v>24</v>
      </c>
      <c r="C23" s="422"/>
      <c r="D23" s="32" t="s">
        <v>285</v>
      </c>
      <c r="E23" s="32"/>
      <c r="F23" s="32">
        <v>30</v>
      </c>
      <c r="G23" s="33"/>
      <c r="H23" s="33"/>
      <c r="I23" s="33"/>
      <c r="J23" s="33" t="s">
        <v>101</v>
      </c>
      <c r="K23" s="33"/>
      <c r="L23" s="33">
        <v>3</v>
      </c>
      <c r="M23" s="33" t="s">
        <v>168</v>
      </c>
      <c r="N23" s="33"/>
      <c r="O23" s="33">
        <v>20</v>
      </c>
      <c r="P23" s="33"/>
      <c r="Q23" s="33"/>
      <c r="R23" s="33"/>
      <c r="S23" s="33" t="s">
        <v>210</v>
      </c>
      <c r="T23" s="33"/>
      <c r="U23" s="33">
        <v>10</v>
      </c>
      <c r="V23" s="424"/>
      <c r="W23" s="111" t="s">
        <v>10</v>
      </c>
      <c r="X23" s="112" t="s">
        <v>264</v>
      </c>
      <c r="Y23" s="108">
        <f>AB24</f>
        <v>0</v>
      </c>
    </row>
    <row r="24" spans="1:32" ht="27.75">
      <c r="A24" s="169"/>
      <c r="B24" s="30" t="s">
        <v>11</v>
      </c>
      <c r="C24" s="422"/>
      <c r="D24" s="32" t="s">
        <v>293</v>
      </c>
      <c r="E24" s="42"/>
      <c r="F24" s="32">
        <v>5</v>
      </c>
      <c r="G24" s="33"/>
      <c r="H24" s="116"/>
      <c r="I24" s="33"/>
      <c r="J24" s="33" t="s">
        <v>209</v>
      </c>
      <c r="K24" s="116"/>
      <c r="L24" s="33">
        <v>40</v>
      </c>
      <c r="M24" s="33" t="s">
        <v>123</v>
      </c>
      <c r="N24" s="116"/>
      <c r="O24" s="33">
        <v>10</v>
      </c>
      <c r="P24" s="33"/>
      <c r="Q24" s="116"/>
      <c r="R24" s="33"/>
      <c r="S24" s="34"/>
      <c r="T24" s="116"/>
      <c r="U24" s="33"/>
      <c r="V24" s="424"/>
      <c r="W24" s="106" t="s">
        <v>271</v>
      </c>
      <c r="X24" s="112" t="s">
        <v>266</v>
      </c>
      <c r="Y24" s="108">
        <f>AB25</f>
        <v>0</v>
      </c>
    </row>
    <row r="25" spans="1:32" ht="27.75">
      <c r="A25" s="169"/>
      <c r="B25" s="413" t="s">
        <v>35</v>
      </c>
      <c r="C25" s="422"/>
      <c r="D25" s="32" t="s">
        <v>287</v>
      </c>
      <c r="E25" s="42"/>
      <c r="F25" s="32">
        <v>3</v>
      </c>
      <c r="G25" s="33"/>
      <c r="H25" s="116"/>
      <c r="I25" s="33"/>
      <c r="J25" s="33"/>
      <c r="K25" s="116"/>
      <c r="L25" s="33"/>
      <c r="M25" s="33" t="s">
        <v>77</v>
      </c>
      <c r="N25" s="116"/>
      <c r="O25" s="33">
        <v>30</v>
      </c>
      <c r="P25" s="33"/>
      <c r="Q25" s="116"/>
      <c r="R25" s="33"/>
      <c r="S25" s="33"/>
      <c r="T25" s="116"/>
      <c r="U25" s="33"/>
      <c r="V25" s="424"/>
      <c r="W25" s="111" t="s">
        <v>12</v>
      </c>
      <c r="X25" s="112" t="s">
        <v>267</v>
      </c>
      <c r="Y25" s="108">
        <f>AB26</f>
        <v>0</v>
      </c>
    </row>
    <row r="26" spans="1:32" ht="27.75" customHeight="1">
      <c r="A26" s="169"/>
      <c r="B26" s="413"/>
      <c r="C26" s="422"/>
      <c r="D26" s="34"/>
      <c r="E26" s="34"/>
      <c r="F26" s="34"/>
      <c r="G26" s="138"/>
      <c r="H26" s="116"/>
      <c r="I26" s="33"/>
      <c r="J26" s="33"/>
      <c r="K26" s="116"/>
      <c r="L26" s="33"/>
      <c r="M26" s="33" t="s">
        <v>314</v>
      </c>
      <c r="N26" s="116"/>
      <c r="O26" s="33">
        <v>10</v>
      </c>
      <c r="P26" s="33"/>
      <c r="Q26" s="116"/>
      <c r="R26" s="33"/>
      <c r="S26" s="33"/>
      <c r="T26" s="116"/>
      <c r="U26" s="33"/>
      <c r="V26" s="424"/>
      <c r="W26" s="106" t="s">
        <v>268</v>
      </c>
      <c r="X26" s="166" t="s">
        <v>269</v>
      </c>
      <c r="Y26" s="108">
        <v>0</v>
      </c>
    </row>
    <row r="27" spans="1:32" ht="27.75">
      <c r="A27" s="169"/>
      <c r="B27" s="44" t="s">
        <v>32</v>
      </c>
      <c r="C27" s="23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24"/>
      <c r="W27" s="111" t="s">
        <v>13</v>
      </c>
      <c r="X27" s="121"/>
      <c r="Y27" s="108"/>
    </row>
    <row r="28" spans="1:32" ht="27.75">
      <c r="A28" s="169"/>
      <c r="B28" s="46"/>
      <c r="C28" s="231"/>
      <c r="D28" s="234"/>
      <c r="E28" s="170"/>
      <c r="F28" s="171"/>
      <c r="G28" s="171"/>
      <c r="H28" s="170"/>
      <c r="I28" s="171"/>
      <c r="J28" s="171"/>
      <c r="K28" s="170"/>
      <c r="L28" s="171"/>
      <c r="M28" s="171"/>
      <c r="N28" s="170"/>
      <c r="O28" s="171"/>
      <c r="P28" s="171"/>
      <c r="Q28" s="170"/>
      <c r="R28" s="171"/>
      <c r="S28" s="171"/>
      <c r="T28" s="170"/>
      <c r="U28" s="171"/>
      <c r="V28" s="425"/>
      <c r="W28" s="106" t="s">
        <v>353</v>
      </c>
      <c r="X28" s="126"/>
      <c r="Y28" s="108"/>
    </row>
    <row r="29" spans="1:32" ht="29.25" customHeight="1">
      <c r="B29" s="24"/>
      <c r="C29" s="414"/>
      <c r="D29" s="217"/>
      <c r="E29" s="217"/>
      <c r="F29" s="218"/>
      <c r="G29" s="217"/>
      <c r="H29" s="217"/>
      <c r="I29" s="218"/>
      <c r="J29" s="217"/>
      <c r="K29" s="217"/>
      <c r="L29" s="218"/>
      <c r="M29" s="217"/>
      <c r="N29" s="217"/>
      <c r="O29" s="218"/>
      <c r="P29" s="217"/>
      <c r="Q29" s="217"/>
      <c r="R29" s="218"/>
      <c r="S29" s="217"/>
      <c r="T29" s="217"/>
      <c r="U29" s="218"/>
      <c r="V29" s="401"/>
      <c r="W29" s="101" t="s">
        <v>8</v>
      </c>
      <c r="X29" s="102" t="s">
        <v>262</v>
      </c>
      <c r="Y29" s="103">
        <v>5.5</v>
      </c>
    </row>
    <row r="30" spans="1:32" ht="27.75">
      <c r="B30" s="30"/>
      <c r="C30" s="414"/>
      <c r="D30" s="34"/>
      <c r="E30" s="34"/>
      <c r="F30" s="34"/>
      <c r="G30" s="33"/>
      <c r="H30" s="33"/>
      <c r="I30" s="33"/>
      <c r="J30" s="34"/>
      <c r="K30" s="34"/>
      <c r="L30" s="34"/>
      <c r="M30" s="31"/>
      <c r="N30" s="31"/>
      <c r="O30" s="31"/>
      <c r="P30" s="33"/>
      <c r="Q30" s="33"/>
      <c r="R30" s="33"/>
      <c r="S30" s="34"/>
      <c r="T30" s="33"/>
      <c r="U30" s="33"/>
      <c r="V30" s="402"/>
      <c r="W30" s="106" t="s">
        <v>354</v>
      </c>
      <c r="X30" s="107" t="s">
        <v>263</v>
      </c>
      <c r="Y30" s="108">
        <f>AB31</f>
        <v>0</v>
      </c>
    </row>
    <row r="31" spans="1:32" ht="27.75">
      <c r="B31" s="30"/>
      <c r="C31" s="414"/>
      <c r="D31" s="34"/>
      <c r="E31" s="34"/>
      <c r="F31" s="34"/>
      <c r="G31" s="33"/>
      <c r="H31" s="33"/>
      <c r="I31" s="33"/>
      <c r="J31" s="34"/>
      <c r="K31" s="34"/>
      <c r="L31" s="34"/>
      <c r="M31" s="31"/>
      <c r="N31" s="31"/>
      <c r="O31" s="31"/>
      <c r="P31" s="33"/>
      <c r="Q31" s="33"/>
      <c r="R31" s="33"/>
      <c r="S31" s="34"/>
      <c r="T31" s="33"/>
      <c r="U31" s="33"/>
      <c r="V31" s="402"/>
      <c r="W31" s="111" t="s">
        <v>10</v>
      </c>
      <c r="X31" s="112" t="s">
        <v>264</v>
      </c>
      <c r="Y31" s="108">
        <f>AB32</f>
        <v>0</v>
      </c>
    </row>
    <row r="32" spans="1:32" ht="27.75">
      <c r="B32" s="30"/>
      <c r="C32" s="414"/>
      <c r="D32" s="32"/>
      <c r="E32" s="42"/>
      <c r="F32" s="32"/>
      <c r="G32" s="33"/>
      <c r="H32" s="116"/>
      <c r="I32" s="33"/>
      <c r="J32" s="34"/>
      <c r="K32" s="34"/>
      <c r="L32" s="34"/>
      <c r="M32" s="34"/>
      <c r="N32" s="34"/>
      <c r="O32" s="34"/>
      <c r="P32" s="33"/>
      <c r="Q32" s="116"/>
      <c r="R32" s="33"/>
      <c r="S32" s="34"/>
      <c r="T32" s="116"/>
      <c r="U32" s="33"/>
      <c r="V32" s="402"/>
      <c r="W32" s="106" t="s">
        <v>273</v>
      </c>
      <c r="X32" s="112" t="s">
        <v>266</v>
      </c>
      <c r="Y32" s="108">
        <f>AB33</f>
        <v>0</v>
      </c>
    </row>
    <row r="33" spans="1:25" ht="27.75">
      <c r="B33" s="413"/>
      <c r="C33" s="414"/>
      <c r="D33" s="32"/>
      <c r="E33" s="42"/>
      <c r="F33" s="32"/>
      <c r="G33" s="33"/>
      <c r="H33" s="116"/>
      <c r="I33" s="33"/>
      <c r="J33" s="34"/>
      <c r="K33" s="34"/>
      <c r="L33" s="34"/>
      <c r="M33" s="34"/>
      <c r="N33" s="34"/>
      <c r="O33" s="34"/>
      <c r="P33" s="33"/>
      <c r="Q33" s="116"/>
      <c r="R33" s="33"/>
      <c r="S33" s="34"/>
      <c r="T33" s="116"/>
      <c r="U33" s="33"/>
      <c r="V33" s="402"/>
      <c r="W33" s="111" t="s">
        <v>12</v>
      </c>
      <c r="X33" s="112" t="s">
        <v>267</v>
      </c>
      <c r="Y33" s="108">
        <v>0</v>
      </c>
    </row>
    <row r="34" spans="1:25" ht="27.75" customHeight="1">
      <c r="B34" s="413"/>
      <c r="C34" s="414"/>
      <c r="D34" s="33"/>
      <c r="E34" s="116"/>
      <c r="F34" s="33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402"/>
      <c r="W34" s="106" t="s">
        <v>268</v>
      </c>
      <c r="X34" s="166" t="s">
        <v>269</v>
      </c>
      <c r="Y34" s="108">
        <v>0</v>
      </c>
    </row>
    <row r="35" spans="1:25" ht="27.75">
      <c r="B35" s="44"/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402"/>
      <c r="W35" s="111" t="s">
        <v>13</v>
      </c>
      <c r="X35" s="121"/>
      <c r="Y35" s="108"/>
    </row>
    <row r="36" spans="1:25" ht="27.75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419"/>
      <c r="W36" s="106" t="s">
        <v>355</v>
      </c>
      <c r="X36" s="117"/>
      <c r="Y36" s="108"/>
    </row>
    <row r="37" spans="1:25" ht="36.75" customHeight="1">
      <c r="B37" s="24">
        <v>6</v>
      </c>
      <c r="C37" s="422"/>
      <c r="D37" s="214" t="str">
        <f>'0601-0630菜單'!Q32</f>
        <v>QQ白飯</v>
      </c>
      <c r="E37" s="215" t="s">
        <v>202</v>
      </c>
      <c r="F37" s="236" t="s">
        <v>203</v>
      </c>
      <c r="G37" s="215" t="str">
        <f>'0601-0630菜單'!Q33</f>
        <v>芝麻雞腿</v>
      </c>
      <c r="H37" s="215" t="s">
        <v>204</v>
      </c>
      <c r="I37" s="236" t="s">
        <v>203</v>
      </c>
      <c r="J37" s="215" t="str">
        <f>'0601-0630菜單'!Q34</f>
        <v>小瓜香腸(加)</v>
      </c>
      <c r="K37" s="215" t="s">
        <v>51</v>
      </c>
      <c r="L37" s="236" t="s">
        <v>203</v>
      </c>
      <c r="M37" s="215" t="str">
        <f>'0601-0630菜單'!Q35</f>
        <v>什錦玉米筍</v>
      </c>
      <c r="N37" s="215" t="s">
        <v>19</v>
      </c>
      <c r="O37" s="236" t="s">
        <v>203</v>
      </c>
      <c r="P37" s="215" t="str">
        <f>'0601-0630菜單'!Q36</f>
        <v>大白菜</v>
      </c>
      <c r="Q37" s="215" t="s">
        <v>205</v>
      </c>
      <c r="R37" s="236" t="s">
        <v>203</v>
      </c>
      <c r="S37" s="215" t="str">
        <f>'0601-0630菜單'!Q37</f>
        <v>菜頭湯</v>
      </c>
      <c r="T37" s="238" t="s">
        <v>206</v>
      </c>
      <c r="U37" s="237" t="s">
        <v>203</v>
      </c>
      <c r="V37" s="426"/>
      <c r="W37" s="101" t="s">
        <v>8</v>
      </c>
      <c r="X37" s="102" t="s">
        <v>262</v>
      </c>
      <c r="Y37" s="103">
        <v>5</v>
      </c>
    </row>
    <row r="38" spans="1:25" ht="27.75">
      <c r="B38" s="30" t="s">
        <v>9</v>
      </c>
      <c r="C38" s="414"/>
      <c r="D38" s="32" t="s">
        <v>230</v>
      </c>
      <c r="E38" s="32"/>
      <c r="F38" s="32">
        <v>120</v>
      </c>
      <c r="G38" s="33" t="s">
        <v>195</v>
      </c>
      <c r="H38" s="34"/>
      <c r="I38" s="33">
        <v>70</v>
      </c>
      <c r="J38" s="33" t="s">
        <v>196</v>
      </c>
      <c r="K38" s="34"/>
      <c r="L38" s="33">
        <v>20</v>
      </c>
      <c r="M38" s="33" t="s">
        <v>197</v>
      </c>
      <c r="N38" s="34"/>
      <c r="O38" s="33">
        <v>30</v>
      </c>
      <c r="P38" s="33" t="s">
        <v>77</v>
      </c>
      <c r="Q38" s="34"/>
      <c r="R38" s="33">
        <v>120</v>
      </c>
      <c r="S38" s="34" t="s">
        <v>198</v>
      </c>
      <c r="T38" s="34"/>
      <c r="U38" s="34">
        <v>20</v>
      </c>
      <c r="V38" s="402"/>
      <c r="W38" s="106" t="s">
        <v>356</v>
      </c>
      <c r="X38" s="107" t="s">
        <v>263</v>
      </c>
      <c r="Y38" s="108">
        <f>AB39</f>
        <v>0</v>
      </c>
    </row>
    <row r="39" spans="1:25" ht="27.75">
      <c r="A39" s="37">
        <v>20</v>
      </c>
      <c r="B39" s="30">
        <v>20</v>
      </c>
      <c r="C39" s="414"/>
      <c r="D39" s="32"/>
      <c r="E39" s="32"/>
      <c r="F39" s="32"/>
      <c r="G39" s="33" t="s">
        <v>193</v>
      </c>
      <c r="H39" s="34"/>
      <c r="I39" s="33">
        <v>3</v>
      </c>
      <c r="J39" s="33" t="s">
        <v>199</v>
      </c>
      <c r="K39" s="34" t="s">
        <v>64</v>
      </c>
      <c r="L39" s="33">
        <v>25</v>
      </c>
      <c r="M39" s="33" t="s">
        <v>200</v>
      </c>
      <c r="N39" s="33"/>
      <c r="O39" s="33">
        <v>40</v>
      </c>
      <c r="P39" s="33"/>
      <c r="Q39" s="34"/>
      <c r="R39" s="33"/>
      <c r="S39" s="34"/>
      <c r="T39" s="34"/>
      <c r="U39" s="34"/>
      <c r="V39" s="402"/>
      <c r="W39" s="111" t="s">
        <v>10</v>
      </c>
      <c r="X39" s="112" t="s">
        <v>264</v>
      </c>
      <c r="Y39" s="108">
        <f>AB40</f>
        <v>0</v>
      </c>
    </row>
    <row r="40" spans="1:25" ht="27.75">
      <c r="B40" s="30" t="s">
        <v>11</v>
      </c>
      <c r="C40" s="414"/>
      <c r="D40" s="32"/>
      <c r="E40" s="42"/>
      <c r="F40" s="32"/>
      <c r="G40" s="33"/>
      <c r="H40" s="34"/>
      <c r="I40" s="33"/>
      <c r="J40" s="34"/>
      <c r="K40" s="116"/>
      <c r="L40" s="34"/>
      <c r="M40" s="33" t="s">
        <v>188</v>
      </c>
      <c r="N40" s="116"/>
      <c r="O40" s="33">
        <v>5</v>
      </c>
      <c r="P40" s="33"/>
      <c r="Q40" s="34"/>
      <c r="R40" s="33"/>
      <c r="S40" s="34"/>
      <c r="T40" s="34"/>
      <c r="U40" s="34"/>
      <c r="V40" s="402"/>
      <c r="W40" s="106" t="s">
        <v>265</v>
      </c>
      <c r="X40" s="112" t="s">
        <v>266</v>
      </c>
      <c r="Y40" s="108">
        <f>AB41</f>
        <v>0</v>
      </c>
    </row>
    <row r="41" spans="1:25" ht="27.75">
      <c r="B41" s="413" t="s">
        <v>345</v>
      </c>
      <c r="C41" s="414"/>
      <c r="D41" s="32"/>
      <c r="E41" s="42"/>
      <c r="F41" s="32"/>
      <c r="G41" s="33"/>
      <c r="H41" s="34"/>
      <c r="I41" s="33"/>
      <c r="J41" s="34"/>
      <c r="K41" s="116"/>
      <c r="L41" s="34"/>
      <c r="M41" s="33" t="s">
        <v>201</v>
      </c>
      <c r="N41" s="116"/>
      <c r="O41" s="33">
        <v>5</v>
      </c>
      <c r="P41" s="33"/>
      <c r="Q41" s="34"/>
      <c r="R41" s="33"/>
      <c r="S41" s="34"/>
      <c r="T41" s="34"/>
      <c r="U41" s="34"/>
      <c r="V41" s="402"/>
      <c r="W41" s="111" t="s">
        <v>276</v>
      </c>
      <c r="X41" s="112" t="s">
        <v>267</v>
      </c>
      <c r="Y41" s="108">
        <f>AB42</f>
        <v>0</v>
      </c>
    </row>
    <row r="42" spans="1:25" ht="27.75">
      <c r="B42" s="413"/>
      <c r="C42" s="414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402"/>
      <c r="W42" s="106" t="s">
        <v>270</v>
      </c>
      <c r="X42" s="166" t="s">
        <v>269</v>
      </c>
      <c r="Y42" s="108">
        <v>0</v>
      </c>
    </row>
    <row r="43" spans="1:25" ht="27.75">
      <c r="B43" s="44" t="s">
        <v>32</v>
      </c>
      <c r="C43" s="45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402"/>
      <c r="W43" s="111" t="s">
        <v>13</v>
      </c>
      <c r="X43" s="121"/>
      <c r="Y43" s="108"/>
    </row>
    <row r="44" spans="1:25" ht="28.5" thickBot="1">
      <c r="B44" s="59"/>
      <c r="C44" s="47"/>
      <c r="D44" s="149"/>
      <c r="E44" s="149"/>
      <c r="F44" s="150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419"/>
      <c r="W44" s="106" t="s">
        <v>357</v>
      </c>
      <c r="X44" s="126"/>
      <c r="Y44" s="108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6"/>
  <sheetViews>
    <sheetView zoomScale="60" workbookViewId="0">
      <selection activeCell="J7" sqref="J7"/>
    </sheetView>
  </sheetViews>
  <sheetFormatPr defaultRowHeight="20.25"/>
  <cols>
    <col min="1" max="1" width="1.875" style="246" customWidth="1"/>
    <col min="2" max="2" width="4.875" style="247" customWidth="1"/>
    <col min="3" max="3" width="0" style="246" hidden="1" customWidth="1"/>
    <col min="4" max="4" width="18.625" style="246" customWidth="1"/>
    <col min="5" max="5" width="5.625" style="279" customWidth="1"/>
    <col min="6" max="6" width="11.25" style="246" customWidth="1"/>
    <col min="7" max="7" width="18.625" style="246" customWidth="1"/>
    <col min="8" max="8" width="5.625" style="279" customWidth="1"/>
    <col min="9" max="9" width="11.875" style="246" customWidth="1"/>
    <col min="10" max="10" width="18.625" style="246" customWidth="1"/>
    <col min="11" max="11" width="5.625" style="279" customWidth="1"/>
    <col min="12" max="12" width="11.75" style="246" customWidth="1"/>
    <col min="13" max="13" width="18.625" style="246" customWidth="1"/>
    <col min="14" max="14" width="5.625" style="279" customWidth="1"/>
    <col min="15" max="15" width="12.125" style="246" customWidth="1"/>
    <col min="16" max="16" width="18.625" style="246" customWidth="1"/>
    <col min="17" max="17" width="5.625" style="279" customWidth="1"/>
    <col min="18" max="18" width="11.75" style="246" customWidth="1"/>
    <col min="19" max="19" width="18.625" style="246" customWidth="1"/>
    <col min="20" max="20" width="5.625" style="279" customWidth="1"/>
    <col min="21" max="21" width="12.75" style="246" customWidth="1"/>
    <col min="22" max="22" width="5.25" style="246" customWidth="1"/>
    <col min="23" max="23" width="11.75" style="160" customWidth="1"/>
    <col min="24" max="24" width="11.25" style="161" customWidth="1"/>
    <col min="25" max="25" width="6.625" style="164" customWidth="1"/>
    <col min="26" max="26" width="4.75" style="246" customWidth="1"/>
    <col min="27" max="27" width="6" style="246" hidden="1" customWidth="1"/>
    <col min="28" max="28" width="5.5" style="247" hidden="1" customWidth="1"/>
    <col min="29" max="29" width="7.75" style="246" hidden="1" customWidth="1"/>
    <col min="30" max="30" width="8" style="246" hidden="1" customWidth="1"/>
    <col min="31" max="31" width="7.875" style="246" hidden="1" customWidth="1"/>
    <col min="32" max="32" width="7.5" style="246" hidden="1" customWidth="1"/>
    <col min="33" max="16384" width="9" style="246"/>
  </cols>
  <sheetData>
    <row r="1" spans="2:32" ht="38.25">
      <c r="B1" s="430" t="s">
        <v>170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245"/>
    </row>
    <row r="2" spans="2:32" ht="18.95" customHeight="1">
      <c r="B2" s="431"/>
      <c r="C2" s="432"/>
      <c r="D2" s="432"/>
      <c r="E2" s="432"/>
      <c r="F2" s="432"/>
      <c r="G2" s="432"/>
      <c r="H2" s="248"/>
      <c r="I2" s="245"/>
      <c r="J2" s="245"/>
      <c r="K2" s="248"/>
      <c r="L2" s="245"/>
      <c r="M2" s="245"/>
      <c r="N2" s="248"/>
      <c r="O2" s="245"/>
      <c r="P2" s="245"/>
      <c r="Q2" s="248"/>
      <c r="R2" s="245"/>
      <c r="S2" s="245"/>
      <c r="T2" s="248"/>
      <c r="U2" s="245"/>
      <c r="V2" s="245"/>
      <c r="W2" s="249"/>
      <c r="X2" s="250"/>
      <c r="Y2" s="249"/>
      <c r="Z2" s="245"/>
    </row>
    <row r="3" spans="2:32" ht="30" customHeight="1" thickBot="1">
      <c r="B3" s="251" t="s">
        <v>38</v>
      </c>
      <c r="C3" s="251"/>
      <c r="D3" s="252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T3" s="253"/>
      <c r="U3" s="253"/>
      <c r="V3" s="253"/>
      <c r="W3" s="254"/>
      <c r="X3" s="255"/>
      <c r="Y3" s="256"/>
      <c r="Z3" s="257"/>
    </row>
    <row r="4" spans="2:32" s="98" customFormat="1" ht="43.5">
      <c r="B4" s="85" t="s">
        <v>0</v>
      </c>
      <c r="C4" s="86" t="s">
        <v>1</v>
      </c>
      <c r="D4" s="258" t="s">
        <v>2</v>
      </c>
      <c r="E4" s="259" t="s">
        <v>37</v>
      </c>
      <c r="F4" s="258"/>
      <c r="G4" s="258" t="s">
        <v>3</v>
      </c>
      <c r="H4" s="259" t="s">
        <v>37</v>
      </c>
      <c r="I4" s="258"/>
      <c r="J4" s="258" t="s">
        <v>4</v>
      </c>
      <c r="K4" s="259" t="s">
        <v>37</v>
      </c>
      <c r="L4" s="258"/>
      <c r="M4" s="258" t="s">
        <v>4</v>
      </c>
      <c r="N4" s="259" t="s">
        <v>37</v>
      </c>
      <c r="O4" s="258"/>
      <c r="P4" s="258" t="s">
        <v>4</v>
      </c>
      <c r="Q4" s="259" t="s">
        <v>37</v>
      </c>
      <c r="R4" s="258"/>
      <c r="S4" s="260" t="s">
        <v>5</v>
      </c>
      <c r="T4" s="259" t="s">
        <v>37</v>
      </c>
      <c r="U4" s="258"/>
      <c r="V4" s="261" t="s">
        <v>6</v>
      </c>
      <c r="W4" s="262" t="s">
        <v>340</v>
      </c>
      <c r="X4" s="92" t="s">
        <v>14</v>
      </c>
      <c r="Y4" s="93" t="s">
        <v>15</v>
      </c>
      <c r="Z4" s="263"/>
      <c r="AA4" s="247"/>
      <c r="AB4" s="247"/>
      <c r="AC4" s="246"/>
      <c r="AD4" s="246"/>
      <c r="AE4" s="246"/>
      <c r="AF4" s="246"/>
    </row>
    <row r="5" spans="2:32" s="104" customFormat="1" ht="42">
      <c r="B5" s="99">
        <v>6</v>
      </c>
      <c r="C5" s="400"/>
      <c r="D5" s="25" t="str">
        <f>'0601-0630菜單'!A41</f>
        <v>QQ白飯</v>
      </c>
      <c r="E5" s="100" t="s">
        <v>16</v>
      </c>
      <c r="F5" s="26" t="s">
        <v>17</v>
      </c>
      <c r="G5" s="25" t="str">
        <f>'0601-0630菜單'!A42</f>
        <v>無骨雞排</v>
      </c>
      <c r="H5" s="25" t="s">
        <v>51</v>
      </c>
      <c r="I5" s="26" t="s">
        <v>17</v>
      </c>
      <c r="J5" s="25" t="str">
        <f>'0601-0630菜單'!A43</f>
        <v>麻婆豆腐(豆)</v>
      </c>
      <c r="K5" s="25" t="s">
        <v>40</v>
      </c>
      <c r="L5" s="26" t="s">
        <v>17</v>
      </c>
      <c r="M5" s="25" t="str">
        <f>'0601-0630菜單'!A44</f>
        <v>椒鹽杏鮑菇</v>
      </c>
      <c r="N5" s="25" t="s">
        <v>19</v>
      </c>
      <c r="O5" s="26" t="s">
        <v>17</v>
      </c>
      <c r="P5" s="25" t="str">
        <f>'0601-0630菜單'!A45</f>
        <v>油菜</v>
      </c>
      <c r="Q5" s="25" t="s">
        <v>20</v>
      </c>
      <c r="R5" s="26" t="s">
        <v>17</v>
      </c>
      <c r="S5" s="25" t="str">
        <f>'0601-0630菜單'!A46</f>
        <v>野菇豆腐味噌湯</v>
      </c>
      <c r="T5" s="25" t="s">
        <v>18</v>
      </c>
      <c r="U5" s="26" t="s">
        <v>17</v>
      </c>
      <c r="V5" s="427"/>
      <c r="W5" s="101" t="s">
        <v>8</v>
      </c>
      <c r="X5" s="102" t="s">
        <v>262</v>
      </c>
      <c r="Y5" s="103">
        <v>5</v>
      </c>
      <c r="Z5" s="246"/>
      <c r="AA5" s="246"/>
      <c r="AB5" s="247"/>
      <c r="AC5" s="246" t="s">
        <v>21</v>
      </c>
      <c r="AD5" s="246" t="s">
        <v>22</v>
      </c>
      <c r="AE5" s="246" t="s">
        <v>23</v>
      </c>
      <c r="AF5" s="246" t="s">
        <v>24</v>
      </c>
    </row>
    <row r="6" spans="2:32" ht="27.95" customHeight="1">
      <c r="B6" s="105" t="s">
        <v>9</v>
      </c>
      <c r="C6" s="400"/>
      <c r="D6" s="33" t="s">
        <v>39</v>
      </c>
      <c r="E6" s="33"/>
      <c r="F6" s="33">
        <v>100</v>
      </c>
      <c r="G6" s="33" t="s">
        <v>341</v>
      </c>
      <c r="H6" s="33"/>
      <c r="I6" s="33">
        <v>70</v>
      </c>
      <c r="J6" s="33" t="s">
        <v>86</v>
      </c>
      <c r="K6" s="33"/>
      <c r="L6" s="33">
        <v>60</v>
      </c>
      <c r="M6" s="33" t="s">
        <v>87</v>
      </c>
      <c r="N6" s="33"/>
      <c r="O6" s="33">
        <v>70</v>
      </c>
      <c r="P6" s="33" t="s">
        <v>74</v>
      </c>
      <c r="Q6" s="33"/>
      <c r="R6" s="33">
        <v>100</v>
      </c>
      <c r="S6" s="33" t="s">
        <v>98</v>
      </c>
      <c r="T6" s="33"/>
      <c r="U6" s="33">
        <v>20</v>
      </c>
      <c r="V6" s="428"/>
      <c r="W6" s="106" t="s">
        <v>350</v>
      </c>
      <c r="X6" s="107" t="s">
        <v>263</v>
      </c>
      <c r="Y6" s="108">
        <f>AB7</f>
        <v>2</v>
      </c>
      <c r="Z6" s="257"/>
      <c r="AA6" s="247" t="s">
        <v>25</v>
      </c>
      <c r="AB6" s="247">
        <v>6</v>
      </c>
      <c r="AC6" s="247">
        <f>AB6*2</f>
        <v>12</v>
      </c>
      <c r="AD6" s="247"/>
      <c r="AE6" s="247">
        <f>AB6*15</f>
        <v>90</v>
      </c>
      <c r="AF6" s="247">
        <f>AC6*4+AE6*4</f>
        <v>408</v>
      </c>
    </row>
    <row r="7" spans="2:32" ht="27.95" customHeight="1">
      <c r="B7" s="105">
        <v>29</v>
      </c>
      <c r="C7" s="400"/>
      <c r="D7" s="32"/>
      <c r="E7" s="32"/>
      <c r="F7" s="32"/>
      <c r="G7" s="33"/>
      <c r="H7" s="33"/>
      <c r="I7" s="33"/>
      <c r="J7" s="33" t="s">
        <v>211</v>
      </c>
      <c r="K7" s="33"/>
      <c r="L7" s="33">
        <v>3</v>
      </c>
      <c r="M7" s="33" t="s">
        <v>304</v>
      </c>
      <c r="N7" s="33"/>
      <c r="O7" s="33">
        <v>1</v>
      </c>
      <c r="P7" s="33"/>
      <c r="Q7" s="33"/>
      <c r="R7" s="33"/>
      <c r="S7" s="33" t="s">
        <v>86</v>
      </c>
      <c r="T7" s="33"/>
      <c r="U7" s="33">
        <v>10</v>
      </c>
      <c r="V7" s="428"/>
      <c r="W7" s="111" t="s">
        <v>10</v>
      </c>
      <c r="X7" s="112" t="s">
        <v>264</v>
      </c>
      <c r="Y7" s="108">
        <f>AB8</f>
        <v>1.8</v>
      </c>
      <c r="AA7" s="264" t="s">
        <v>26</v>
      </c>
      <c r="AB7" s="247">
        <v>2</v>
      </c>
      <c r="AC7" s="265">
        <f>AB7*7</f>
        <v>14</v>
      </c>
      <c r="AD7" s="247">
        <f>AB7*5</f>
        <v>10</v>
      </c>
      <c r="AE7" s="247" t="s">
        <v>27</v>
      </c>
      <c r="AF7" s="266">
        <f>AC7*4+AD7*9</f>
        <v>146</v>
      </c>
    </row>
    <row r="8" spans="2:32" ht="27.95" customHeight="1">
      <c r="B8" s="105" t="s">
        <v>11</v>
      </c>
      <c r="C8" s="400"/>
      <c r="D8" s="32"/>
      <c r="E8" s="243"/>
      <c r="F8" s="32"/>
      <c r="G8" s="33"/>
      <c r="H8" s="242"/>
      <c r="I8" s="33"/>
      <c r="J8" s="33"/>
      <c r="K8" s="33"/>
      <c r="L8" s="33"/>
      <c r="M8" s="33"/>
      <c r="N8" s="242"/>
      <c r="O8" s="33"/>
      <c r="P8" s="33"/>
      <c r="Q8" s="242"/>
      <c r="R8" s="33"/>
      <c r="S8" s="33" t="s">
        <v>103</v>
      </c>
      <c r="T8" s="242"/>
      <c r="U8" s="33">
        <v>10</v>
      </c>
      <c r="V8" s="428"/>
      <c r="W8" s="106" t="s">
        <v>275</v>
      </c>
      <c r="X8" s="112" t="s">
        <v>266</v>
      </c>
      <c r="Y8" s="108">
        <f>AB9</f>
        <v>2.5</v>
      </c>
      <c r="Z8" s="257"/>
      <c r="AA8" s="246" t="s">
        <v>28</v>
      </c>
      <c r="AB8" s="247">
        <v>1.8</v>
      </c>
      <c r="AC8" s="247">
        <f>AB8*1</f>
        <v>1.8</v>
      </c>
      <c r="AD8" s="247" t="s">
        <v>27</v>
      </c>
      <c r="AE8" s="247">
        <f>AB8*5</f>
        <v>9</v>
      </c>
      <c r="AF8" s="247">
        <f>AC8*4+AE8*4</f>
        <v>43.2</v>
      </c>
    </row>
    <row r="9" spans="2:32" ht="27.95" customHeight="1">
      <c r="B9" s="399" t="s">
        <v>33</v>
      </c>
      <c r="C9" s="400"/>
      <c r="D9" s="32"/>
      <c r="E9" s="243"/>
      <c r="F9" s="32"/>
      <c r="G9" s="33"/>
      <c r="H9" s="242"/>
      <c r="I9" s="33"/>
      <c r="J9" s="33"/>
      <c r="K9" s="33"/>
      <c r="L9" s="33"/>
      <c r="M9" s="33"/>
      <c r="N9" s="242"/>
      <c r="O9" s="33"/>
      <c r="P9" s="33"/>
      <c r="Q9" s="242"/>
      <c r="R9" s="33"/>
      <c r="S9" s="33"/>
      <c r="T9" s="242"/>
      <c r="U9" s="33"/>
      <c r="V9" s="428"/>
      <c r="W9" s="111" t="s">
        <v>12</v>
      </c>
      <c r="X9" s="112" t="s">
        <v>267</v>
      </c>
      <c r="Y9" s="108">
        <v>0</v>
      </c>
      <c r="AA9" s="246" t="s">
        <v>30</v>
      </c>
      <c r="AB9" s="247">
        <v>2.5</v>
      </c>
      <c r="AC9" s="247"/>
      <c r="AD9" s="247">
        <f>AB9*5</f>
        <v>12.5</v>
      </c>
      <c r="AE9" s="247" t="s">
        <v>27</v>
      </c>
      <c r="AF9" s="247">
        <f>AD9*9</f>
        <v>112.5</v>
      </c>
    </row>
    <row r="10" spans="2:32" ht="27.95" customHeight="1">
      <c r="B10" s="399"/>
      <c r="C10" s="400"/>
      <c r="D10" s="33"/>
      <c r="E10" s="33"/>
      <c r="F10" s="33"/>
      <c r="G10" s="33"/>
      <c r="H10" s="242"/>
      <c r="I10" s="33"/>
      <c r="J10" s="33"/>
      <c r="K10" s="242"/>
      <c r="L10" s="33"/>
      <c r="M10" s="33"/>
      <c r="N10" s="242"/>
      <c r="O10" s="33"/>
      <c r="P10" s="33"/>
      <c r="Q10" s="242"/>
      <c r="R10" s="33"/>
      <c r="S10" s="33"/>
      <c r="T10" s="242"/>
      <c r="U10" s="33"/>
      <c r="V10" s="428"/>
      <c r="W10" s="106" t="s">
        <v>274</v>
      </c>
      <c r="X10" s="166" t="s">
        <v>269</v>
      </c>
      <c r="Y10" s="118">
        <v>0</v>
      </c>
      <c r="Z10" s="257"/>
      <c r="AA10" s="246" t="s">
        <v>31</v>
      </c>
      <c r="AB10" s="247">
        <v>1</v>
      </c>
      <c r="AE10" s="246">
        <f>AB10*15</f>
        <v>15</v>
      </c>
    </row>
    <row r="11" spans="2:32" ht="27.95" customHeight="1">
      <c r="B11" s="267" t="s">
        <v>32</v>
      </c>
      <c r="C11" s="268"/>
      <c r="D11" s="242"/>
      <c r="E11" s="242"/>
      <c r="F11" s="33"/>
      <c r="G11" s="33"/>
      <c r="H11" s="242"/>
      <c r="I11" s="33"/>
      <c r="J11" s="33"/>
      <c r="K11" s="242"/>
      <c r="L11" s="33"/>
      <c r="M11" s="33"/>
      <c r="N11" s="242"/>
      <c r="O11" s="33"/>
      <c r="P11" s="33"/>
      <c r="Q11" s="242"/>
      <c r="R11" s="33"/>
      <c r="S11" s="33"/>
      <c r="T11" s="242"/>
      <c r="U11" s="33"/>
      <c r="V11" s="428"/>
      <c r="W11" s="111" t="s">
        <v>13</v>
      </c>
      <c r="X11" s="121"/>
      <c r="Y11" s="108"/>
      <c r="AC11" s="246">
        <f>SUM(AC6:AC10)</f>
        <v>27.8</v>
      </c>
      <c r="AD11" s="246">
        <f>SUM(AD6:AD10)</f>
        <v>22.5</v>
      </c>
      <c r="AE11" s="246">
        <f>SUM(AE6:AE10)</f>
        <v>114</v>
      </c>
      <c r="AF11" s="246">
        <f>AC11*4+AD11*9+AE11*4</f>
        <v>769.7</v>
      </c>
    </row>
    <row r="12" spans="2:32" ht="27.95" customHeight="1">
      <c r="B12" s="269"/>
      <c r="C12" s="270"/>
      <c r="D12" s="271"/>
      <c r="E12" s="271"/>
      <c r="F12" s="49"/>
      <c r="G12" s="33"/>
      <c r="H12" s="242"/>
      <c r="I12" s="33"/>
      <c r="J12" s="33"/>
      <c r="K12" s="242"/>
      <c r="L12" s="33"/>
      <c r="M12" s="33"/>
      <c r="N12" s="242"/>
      <c r="O12" s="33"/>
      <c r="P12" s="33"/>
      <c r="Q12" s="242"/>
      <c r="R12" s="33"/>
      <c r="S12" s="33"/>
      <c r="T12" s="242"/>
      <c r="U12" s="33"/>
      <c r="V12" s="429"/>
      <c r="W12" s="106" t="s">
        <v>364</v>
      </c>
      <c r="X12" s="117"/>
      <c r="Y12" s="118"/>
      <c r="Z12" s="257"/>
      <c r="AC12" s="272">
        <f>AC11*4/AF11</f>
        <v>0.14447187215798363</v>
      </c>
      <c r="AD12" s="272">
        <f>AD11*9/AF11</f>
        <v>0.26308951539560865</v>
      </c>
      <c r="AE12" s="272">
        <f>AE11*4/AF11</f>
        <v>0.59243861244640761</v>
      </c>
    </row>
    <row r="13" spans="2:32" s="104" customFormat="1" ht="27.75" customHeight="1">
      <c r="B13" s="99">
        <v>6</v>
      </c>
      <c r="C13" s="400"/>
      <c r="D13" s="25" t="str">
        <f>'0601-0630菜單'!E41</f>
        <v>五穀飯</v>
      </c>
      <c r="E13" s="100" t="s">
        <v>16</v>
      </c>
      <c r="F13" s="26" t="s">
        <v>17</v>
      </c>
      <c r="G13" s="25" t="str">
        <f>'0601-0630菜單'!E42</f>
        <v>沙茶肉片</v>
      </c>
      <c r="H13" s="25" t="s">
        <v>19</v>
      </c>
      <c r="I13" s="26" t="s">
        <v>17</v>
      </c>
      <c r="J13" s="25" t="str">
        <f>'0601-0630菜單'!E43</f>
        <v>海鮮焗烤蝦仁玉米(海)</v>
      </c>
      <c r="K13" s="25" t="s">
        <v>51</v>
      </c>
      <c r="L13" s="26" t="s">
        <v>17</v>
      </c>
      <c r="M13" s="25" t="str">
        <f>'0601-0630菜單'!E44</f>
        <v>南洋咖哩雞</v>
      </c>
      <c r="N13" s="25" t="s">
        <v>19</v>
      </c>
      <c r="O13" s="26" t="s">
        <v>17</v>
      </c>
      <c r="P13" s="25" t="str">
        <f>'0601-0630菜單'!E45</f>
        <v>青江菜</v>
      </c>
      <c r="Q13" s="25" t="s">
        <v>20</v>
      </c>
      <c r="R13" s="26" t="s">
        <v>17</v>
      </c>
      <c r="S13" s="25" t="str">
        <f>'0601-0630菜單'!E46</f>
        <v>鮮蔬什錦湯</v>
      </c>
      <c r="T13" s="25" t="s">
        <v>18</v>
      </c>
      <c r="U13" s="26" t="s">
        <v>17</v>
      </c>
      <c r="V13" s="427"/>
      <c r="W13" s="101" t="s">
        <v>8</v>
      </c>
      <c r="X13" s="102" t="s">
        <v>262</v>
      </c>
      <c r="Y13" s="103">
        <v>5</v>
      </c>
      <c r="Z13" s="246"/>
      <c r="AA13" s="246"/>
      <c r="AB13" s="247"/>
      <c r="AC13" s="246" t="s">
        <v>21</v>
      </c>
      <c r="AD13" s="246" t="s">
        <v>22</v>
      </c>
      <c r="AE13" s="246" t="s">
        <v>23</v>
      </c>
      <c r="AF13" s="246" t="s">
        <v>24</v>
      </c>
    </row>
    <row r="14" spans="2:32" ht="27.95" customHeight="1">
      <c r="B14" s="105" t="s">
        <v>9</v>
      </c>
      <c r="C14" s="400"/>
      <c r="D14" s="33" t="s">
        <v>39</v>
      </c>
      <c r="E14" s="33"/>
      <c r="F14" s="33">
        <v>50</v>
      </c>
      <c r="G14" s="33" t="s">
        <v>168</v>
      </c>
      <c r="H14" s="33"/>
      <c r="I14" s="33">
        <v>70</v>
      </c>
      <c r="J14" s="33" t="s">
        <v>365</v>
      </c>
      <c r="K14" s="33"/>
      <c r="L14" s="33">
        <v>30</v>
      </c>
      <c r="M14" s="33" t="s">
        <v>342</v>
      </c>
      <c r="N14" s="33"/>
      <c r="O14" s="33">
        <v>40</v>
      </c>
      <c r="P14" s="33" t="s">
        <v>75</v>
      </c>
      <c r="Q14" s="33"/>
      <c r="R14" s="33">
        <v>100</v>
      </c>
      <c r="S14" s="33" t="s">
        <v>95</v>
      </c>
      <c r="T14" s="33"/>
      <c r="U14" s="33">
        <v>20</v>
      </c>
      <c r="V14" s="428"/>
      <c r="W14" s="106" t="s">
        <v>356</v>
      </c>
      <c r="X14" s="107" t="s">
        <v>263</v>
      </c>
      <c r="Y14" s="108">
        <f>AB15</f>
        <v>2</v>
      </c>
      <c r="Z14" s="257"/>
      <c r="AA14" s="247" t="s">
        <v>25</v>
      </c>
      <c r="AB14" s="247">
        <v>6.2</v>
      </c>
      <c r="AC14" s="247">
        <f>AB14*2</f>
        <v>12.4</v>
      </c>
      <c r="AD14" s="247"/>
      <c r="AE14" s="247">
        <f>AB14*15</f>
        <v>93</v>
      </c>
      <c r="AF14" s="247">
        <f>AC14*4+AE14*4</f>
        <v>421.6</v>
      </c>
    </row>
    <row r="15" spans="2:32" ht="27.95" customHeight="1">
      <c r="B15" s="105">
        <v>30</v>
      </c>
      <c r="C15" s="400"/>
      <c r="D15" s="33" t="s">
        <v>47</v>
      </c>
      <c r="E15" s="33"/>
      <c r="F15" s="33">
        <v>20</v>
      </c>
      <c r="G15" s="33" t="s">
        <v>90</v>
      </c>
      <c r="H15" s="33"/>
      <c r="I15" s="33">
        <v>0.5</v>
      </c>
      <c r="J15" s="33" t="s">
        <v>343</v>
      </c>
      <c r="K15" s="33"/>
      <c r="L15" s="33">
        <v>20</v>
      </c>
      <c r="M15" s="33" t="s">
        <v>85</v>
      </c>
      <c r="N15" s="33"/>
      <c r="O15" s="33">
        <v>20</v>
      </c>
      <c r="P15" s="33"/>
      <c r="Q15" s="33"/>
      <c r="R15" s="33"/>
      <c r="S15" s="33" t="s">
        <v>98</v>
      </c>
      <c r="T15" s="33"/>
      <c r="U15" s="33">
        <v>5</v>
      </c>
      <c r="V15" s="428"/>
      <c r="W15" s="111" t="s">
        <v>10</v>
      </c>
      <c r="X15" s="112" t="s">
        <v>264</v>
      </c>
      <c r="Y15" s="108">
        <f>AB16</f>
        <v>1.6</v>
      </c>
      <c r="AA15" s="264" t="s">
        <v>26</v>
      </c>
      <c r="AB15" s="247">
        <v>2</v>
      </c>
      <c r="AC15" s="265">
        <f>AB15*7</f>
        <v>14</v>
      </c>
      <c r="AD15" s="247">
        <f>AB15*5</f>
        <v>10</v>
      </c>
      <c r="AE15" s="247" t="s">
        <v>27</v>
      </c>
      <c r="AF15" s="266">
        <f>AC15*4+AD15*9</f>
        <v>146</v>
      </c>
    </row>
    <row r="16" spans="2:32" ht="27.95" customHeight="1">
      <c r="B16" s="105" t="s">
        <v>11</v>
      </c>
      <c r="C16" s="400"/>
      <c r="D16" s="33" t="s">
        <v>48</v>
      </c>
      <c r="E16" s="242"/>
      <c r="F16" s="33">
        <v>20</v>
      </c>
      <c r="G16" s="33"/>
      <c r="H16" s="242"/>
      <c r="I16" s="33"/>
      <c r="J16" s="33" t="s">
        <v>88</v>
      </c>
      <c r="K16" s="242"/>
      <c r="L16" s="33">
        <v>10</v>
      </c>
      <c r="M16" s="33" t="s">
        <v>89</v>
      </c>
      <c r="N16" s="242"/>
      <c r="O16" s="33">
        <v>10</v>
      </c>
      <c r="P16" s="33"/>
      <c r="Q16" s="242"/>
      <c r="R16" s="33"/>
      <c r="S16" s="33" t="s">
        <v>101</v>
      </c>
      <c r="T16" s="242"/>
      <c r="U16" s="33">
        <v>3</v>
      </c>
      <c r="V16" s="428"/>
      <c r="W16" s="106" t="s">
        <v>265</v>
      </c>
      <c r="X16" s="112" t="s">
        <v>266</v>
      </c>
      <c r="Y16" s="108">
        <f>AB17</f>
        <v>2.5</v>
      </c>
      <c r="Z16" s="257"/>
      <c r="AA16" s="246" t="s">
        <v>28</v>
      </c>
      <c r="AB16" s="247">
        <v>1.6</v>
      </c>
      <c r="AC16" s="247">
        <f>AB16*1</f>
        <v>1.6</v>
      </c>
      <c r="AD16" s="247" t="s">
        <v>27</v>
      </c>
      <c r="AE16" s="247">
        <f>AB16*5</f>
        <v>8</v>
      </c>
      <c r="AF16" s="247">
        <f>AC16*4+AE16*4</f>
        <v>38.4</v>
      </c>
    </row>
    <row r="17" spans="2:32" ht="27.95" customHeight="1">
      <c r="B17" s="399" t="s">
        <v>33</v>
      </c>
      <c r="C17" s="400"/>
      <c r="D17" s="33" t="s">
        <v>49</v>
      </c>
      <c r="E17" s="242"/>
      <c r="F17" s="33">
        <v>20</v>
      </c>
      <c r="G17" s="33"/>
      <c r="H17" s="242"/>
      <c r="I17" s="33"/>
      <c r="J17" s="33" t="s">
        <v>344</v>
      </c>
      <c r="K17" s="242"/>
      <c r="L17" s="33">
        <v>3</v>
      </c>
      <c r="M17" s="33" t="s">
        <v>123</v>
      </c>
      <c r="N17" s="242"/>
      <c r="O17" s="33">
        <v>10</v>
      </c>
      <c r="P17" s="33"/>
      <c r="Q17" s="242"/>
      <c r="R17" s="33"/>
      <c r="S17" s="33" t="s">
        <v>103</v>
      </c>
      <c r="T17" s="242"/>
      <c r="U17" s="33">
        <v>3</v>
      </c>
      <c r="V17" s="428"/>
      <c r="W17" s="111" t="s">
        <v>276</v>
      </c>
      <c r="X17" s="112" t="s">
        <v>267</v>
      </c>
      <c r="Y17" s="108">
        <v>0</v>
      </c>
      <c r="AA17" s="246" t="s">
        <v>30</v>
      </c>
      <c r="AB17" s="247">
        <v>2.5</v>
      </c>
      <c r="AC17" s="247"/>
      <c r="AD17" s="247">
        <f>AB17*5</f>
        <v>12.5</v>
      </c>
      <c r="AE17" s="247" t="s">
        <v>27</v>
      </c>
      <c r="AF17" s="247">
        <f>AD17*9</f>
        <v>112.5</v>
      </c>
    </row>
    <row r="18" spans="2:32" ht="27.95" customHeight="1">
      <c r="B18" s="399"/>
      <c r="C18" s="400"/>
      <c r="D18" s="242"/>
      <c r="E18" s="242"/>
      <c r="F18" s="33"/>
      <c r="G18" s="33"/>
      <c r="H18" s="242"/>
      <c r="I18" s="33"/>
      <c r="J18" s="33"/>
      <c r="K18" s="242"/>
      <c r="L18" s="33"/>
      <c r="M18" s="33"/>
      <c r="N18" s="242"/>
      <c r="O18" s="33"/>
      <c r="P18" s="33"/>
      <c r="Q18" s="242"/>
      <c r="R18" s="33"/>
      <c r="S18" s="33" t="s">
        <v>104</v>
      </c>
      <c r="T18" s="242"/>
      <c r="U18" s="33">
        <v>10</v>
      </c>
      <c r="V18" s="428"/>
      <c r="W18" s="106" t="s">
        <v>270</v>
      </c>
      <c r="X18" s="166" t="s">
        <v>269</v>
      </c>
      <c r="Y18" s="108">
        <v>0</v>
      </c>
      <c r="Z18" s="257"/>
      <c r="AA18" s="246" t="s">
        <v>31</v>
      </c>
      <c r="AB18" s="247">
        <v>1</v>
      </c>
      <c r="AE18" s="246">
        <f>AB18*15</f>
        <v>15</v>
      </c>
    </row>
    <row r="19" spans="2:32" ht="27.95" customHeight="1">
      <c r="B19" s="267"/>
      <c r="C19" s="268"/>
      <c r="D19" s="242"/>
      <c r="E19" s="242"/>
      <c r="F19" s="33"/>
      <c r="G19" s="33"/>
      <c r="H19" s="242"/>
      <c r="I19" s="33"/>
      <c r="J19" s="33"/>
      <c r="K19" s="242"/>
      <c r="L19" s="33"/>
      <c r="M19" s="33"/>
      <c r="N19" s="242"/>
      <c r="O19" s="33"/>
      <c r="P19" s="33"/>
      <c r="Q19" s="242"/>
      <c r="R19" s="33"/>
      <c r="S19" s="33"/>
      <c r="T19" s="242"/>
      <c r="U19" s="33"/>
      <c r="V19" s="428"/>
      <c r="W19" s="111" t="s">
        <v>13</v>
      </c>
      <c r="X19" s="121"/>
      <c r="Y19" s="108"/>
      <c r="AC19" s="246">
        <f>SUM(AC14:AC18)</f>
        <v>28</v>
      </c>
      <c r="AD19" s="246">
        <f>SUM(AD14:AD18)</f>
        <v>22.5</v>
      </c>
      <c r="AE19" s="246">
        <f>SUM(AE14:AE18)</f>
        <v>116</v>
      </c>
      <c r="AF19" s="246">
        <f>AC19*4+AD19*9+AE19*4</f>
        <v>778.5</v>
      </c>
    </row>
    <row r="20" spans="2:32" ht="27.95" customHeight="1">
      <c r="B20" s="269"/>
      <c r="C20" s="270"/>
      <c r="D20" s="242"/>
      <c r="E20" s="242"/>
      <c r="F20" s="33"/>
      <c r="G20" s="33"/>
      <c r="H20" s="242"/>
      <c r="I20" s="33"/>
      <c r="J20" s="33"/>
      <c r="K20" s="242"/>
      <c r="L20" s="33"/>
      <c r="M20" s="33"/>
      <c r="N20" s="242"/>
      <c r="O20" s="33"/>
      <c r="P20" s="33"/>
      <c r="Q20" s="242"/>
      <c r="R20" s="33"/>
      <c r="S20" s="33"/>
      <c r="T20" s="242"/>
      <c r="U20" s="33"/>
      <c r="V20" s="429"/>
      <c r="W20" s="106" t="s">
        <v>357</v>
      </c>
      <c r="X20" s="126"/>
      <c r="Y20" s="108"/>
      <c r="Z20" s="257"/>
      <c r="AC20" s="272">
        <f>AC19*4/AF19</f>
        <v>0.14386640976236351</v>
      </c>
      <c r="AD20" s="272">
        <f>AD19*9/AF19</f>
        <v>0.26011560693641617</v>
      </c>
      <c r="AE20" s="272">
        <f>AE19*4/AF19</f>
        <v>0.59601798330122024</v>
      </c>
    </row>
    <row r="21" spans="2:32" s="104" customFormat="1" ht="27.95" customHeight="1">
      <c r="B21" s="99"/>
      <c r="C21" s="400"/>
      <c r="D21" s="25"/>
      <c r="E21" s="100"/>
      <c r="F21" s="26"/>
      <c r="G21" s="25"/>
      <c r="H21" s="100"/>
      <c r="I21" s="26"/>
      <c r="J21" s="25"/>
      <c r="K21" s="100"/>
      <c r="L21" s="26"/>
      <c r="M21" s="25"/>
      <c r="N21" s="100"/>
      <c r="O21" s="26"/>
      <c r="P21" s="25"/>
      <c r="Q21" s="100"/>
      <c r="R21" s="26"/>
      <c r="S21" s="25"/>
      <c r="T21" s="100"/>
      <c r="U21" s="26"/>
      <c r="V21" s="427"/>
      <c r="W21" s="27"/>
      <c r="X21" s="102"/>
      <c r="Y21" s="28"/>
      <c r="Z21" s="246"/>
      <c r="AA21" s="246"/>
      <c r="AB21" s="247"/>
      <c r="AC21" s="246" t="s">
        <v>21</v>
      </c>
      <c r="AD21" s="246" t="s">
        <v>22</v>
      </c>
      <c r="AE21" s="246" t="s">
        <v>23</v>
      </c>
      <c r="AF21" s="246" t="s">
        <v>24</v>
      </c>
    </row>
    <row r="22" spans="2:32" s="132" customFormat="1" ht="27.75" customHeight="1">
      <c r="B22" s="105"/>
      <c r="C22" s="400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428"/>
      <c r="W22" s="35"/>
      <c r="X22" s="107"/>
      <c r="Y22" s="36"/>
      <c r="Z22" s="273"/>
      <c r="AA22" s="247" t="s">
        <v>25</v>
      </c>
      <c r="AB22" s="247">
        <v>6.2</v>
      </c>
      <c r="AC22" s="247">
        <f>AB22*2</f>
        <v>12.4</v>
      </c>
      <c r="AD22" s="247"/>
      <c r="AE22" s="247">
        <f>AB22*15</f>
        <v>93</v>
      </c>
      <c r="AF22" s="247">
        <f>AC22*4+AE22*4</f>
        <v>421.6</v>
      </c>
    </row>
    <row r="23" spans="2:32" s="132" customFormat="1" ht="27.95" customHeight="1">
      <c r="B23" s="105"/>
      <c r="C23" s="400"/>
      <c r="D23" s="32"/>
      <c r="E23" s="32"/>
      <c r="F23" s="32"/>
      <c r="G23" s="33"/>
      <c r="H23" s="33"/>
      <c r="I23" s="33"/>
      <c r="J23" s="32"/>
      <c r="K23" s="243"/>
      <c r="L23" s="32"/>
      <c r="M23" s="33"/>
      <c r="N23" s="33"/>
      <c r="O23" s="33"/>
      <c r="P23" s="33"/>
      <c r="Q23" s="33"/>
      <c r="R23" s="33"/>
      <c r="S23" s="33"/>
      <c r="T23" s="33"/>
      <c r="U23" s="33"/>
      <c r="V23" s="428"/>
      <c r="W23" s="38"/>
      <c r="X23" s="112"/>
      <c r="Y23" s="36"/>
      <c r="AA23" s="264" t="s">
        <v>26</v>
      </c>
      <c r="AB23" s="247">
        <v>2.2000000000000002</v>
      </c>
      <c r="AC23" s="265">
        <f>AB23*7</f>
        <v>15.400000000000002</v>
      </c>
      <c r="AD23" s="247">
        <f>AB23*5</f>
        <v>11</v>
      </c>
      <c r="AE23" s="247" t="s">
        <v>27</v>
      </c>
      <c r="AF23" s="266">
        <f>AC23*4+AD23*9</f>
        <v>160.60000000000002</v>
      </c>
    </row>
    <row r="24" spans="2:32" s="132" customFormat="1" ht="27.95" customHeight="1">
      <c r="B24" s="105"/>
      <c r="C24" s="400"/>
      <c r="D24" s="32"/>
      <c r="E24" s="243"/>
      <c r="F24" s="32"/>
      <c r="G24" s="33"/>
      <c r="H24" s="242"/>
      <c r="I24" s="33"/>
      <c r="J24" s="32"/>
      <c r="K24" s="243"/>
      <c r="L24" s="32"/>
      <c r="M24" s="33"/>
      <c r="N24" s="242"/>
      <c r="O24" s="33"/>
      <c r="P24" s="33"/>
      <c r="Q24" s="242"/>
      <c r="R24" s="33"/>
      <c r="S24" s="33"/>
      <c r="T24" s="242"/>
      <c r="U24" s="33"/>
      <c r="V24" s="428"/>
      <c r="W24" s="35"/>
      <c r="X24" s="112"/>
      <c r="Y24" s="36"/>
      <c r="Z24" s="273"/>
      <c r="AA24" s="246" t="s">
        <v>28</v>
      </c>
      <c r="AB24" s="247">
        <v>1.6</v>
      </c>
      <c r="AC24" s="247">
        <f>AB24*1</f>
        <v>1.6</v>
      </c>
      <c r="AD24" s="247" t="s">
        <v>27</v>
      </c>
      <c r="AE24" s="247">
        <f>AB24*5</f>
        <v>8</v>
      </c>
      <c r="AF24" s="247">
        <f>AC24*4+AE24*4</f>
        <v>38.4</v>
      </c>
    </row>
    <row r="25" spans="2:32" s="132" customFormat="1" ht="27.95" customHeight="1">
      <c r="B25" s="399"/>
      <c r="C25" s="400"/>
      <c r="D25" s="32"/>
      <c r="E25" s="243"/>
      <c r="F25" s="32"/>
      <c r="G25" s="33"/>
      <c r="H25" s="242"/>
      <c r="I25" s="33"/>
      <c r="J25" s="32"/>
      <c r="K25" s="243"/>
      <c r="L25" s="32"/>
      <c r="M25" s="33"/>
      <c r="N25" s="242"/>
      <c r="O25" s="33"/>
      <c r="P25" s="33"/>
      <c r="Q25" s="242"/>
      <c r="R25" s="33"/>
      <c r="S25" s="33"/>
      <c r="T25" s="242"/>
      <c r="U25" s="33"/>
      <c r="V25" s="428"/>
      <c r="W25" s="38"/>
      <c r="X25" s="112"/>
      <c r="Y25" s="36"/>
      <c r="AA25" s="246" t="s">
        <v>30</v>
      </c>
      <c r="AB25" s="247">
        <v>2.5</v>
      </c>
      <c r="AC25" s="247"/>
      <c r="AD25" s="247">
        <f>AB25*5</f>
        <v>12.5</v>
      </c>
      <c r="AE25" s="247" t="s">
        <v>27</v>
      </c>
      <c r="AF25" s="247">
        <f>AD25*9</f>
        <v>112.5</v>
      </c>
    </row>
    <row r="26" spans="2:32" s="132" customFormat="1" ht="27.95" customHeight="1">
      <c r="B26" s="399"/>
      <c r="C26" s="400"/>
      <c r="D26" s="274"/>
      <c r="E26" s="243"/>
      <c r="F26" s="32"/>
      <c r="G26" s="138"/>
      <c r="H26" s="242"/>
      <c r="I26" s="33"/>
      <c r="J26" s="32"/>
      <c r="K26" s="243"/>
      <c r="L26" s="32"/>
      <c r="M26" s="33"/>
      <c r="N26" s="242"/>
      <c r="O26" s="33"/>
      <c r="P26" s="33"/>
      <c r="Q26" s="242"/>
      <c r="R26" s="33"/>
      <c r="S26" s="33"/>
      <c r="T26" s="242"/>
      <c r="U26" s="33"/>
      <c r="V26" s="428"/>
      <c r="W26" s="35"/>
      <c r="X26" s="166"/>
      <c r="Y26" s="36"/>
      <c r="Z26" s="273"/>
      <c r="AA26" s="246" t="s">
        <v>31</v>
      </c>
      <c r="AB26" s="247"/>
      <c r="AC26" s="246"/>
      <c r="AD26" s="246"/>
      <c r="AE26" s="246">
        <f>AB26*15</f>
        <v>0</v>
      </c>
      <c r="AF26" s="246"/>
    </row>
    <row r="27" spans="2:32" s="132" customFormat="1" ht="27.95" customHeight="1">
      <c r="B27" s="267"/>
      <c r="C27" s="140"/>
      <c r="D27" s="33"/>
      <c r="E27" s="242"/>
      <c r="F27" s="33"/>
      <c r="G27" s="33"/>
      <c r="H27" s="242"/>
      <c r="I27" s="33"/>
      <c r="J27" s="33"/>
      <c r="K27" s="242"/>
      <c r="L27" s="33"/>
      <c r="M27" s="33"/>
      <c r="N27" s="242"/>
      <c r="O27" s="33"/>
      <c r="P27" s="33"/>
      <c r="Q27" s="242"/>
      <c r="R27" s="33"/>
      <c r="S27" s="33"/>
      <c r="T27" s="242"/>
      <c r="U27" s="33"/>
      <c r="V27" s="428"/>
      <c r="W27" s="38"/>
      <c r="X27" s="121"/>
      <c r="Y27" s="36"/>
      <c r="AA27" s="246"/>
      <c r="AB27" s="247"/>
      <c r="AC27" s="246">
        <f>SUM(AC22:AC26)</f>
        <v>29.400000000000006</v>
      </c>
      <c r="AD27" s="246">
        <f>SUM(AD22:AD26)</f>
        <v>23.5</v>
      </c>
      <c r="AE27" s="246">
        <f>SUM(AE22:AE26)</f>
        <v>101</v>
      </c>
      <c r="AF27" s="246">
        <f>AC27*4+AD27*9+AE27*4</f>
        <v>733.1</v>
      </c>
    </row>
    <row r="28" spans="2:32" s="132" customFormat="1" ht="27.95" customHeight="1" thickBot="1">
      <c r="B28" s="275"/>
      <c r="C28" s="142"/>
      <c r="D28" s="242"/>
      <c r="E28" s="242"/>
      <c r="F28" s="33"/>
      <c r="G28" s="33"/>
      <c r="H28" s="242"/>
      <c r="I28" s="33"/>
      <c r="J28" s="33"/>
      <c r="K28" s="242"/>
      <c r="L28" s="33"/>
      <c r="M28" s="33"/>
      <c r="N28" s="242"/>
      <c r="O28" s="33"/>
      <c r="P28" s="33"/>
      <c r="Q28" s="242"/>
      <c r="R28" s="33"/>
      <c r="S28" s="33"/>
      <c r="T28" s="242"/>
      <c r="U28" s="33"/>
      <c r="V28" s="429"/>
      <c r="W28" s="35"/>
      <c r="X28" s="126"/>
      <c r="Y28" s="36"/>
      <c r="Z28" s="273"/>
      <c r="AB28" s="276"/>
      <c r="AC28" s="272">
        <f>AC27*4/AF27</f>
        <v>0.16041467739735374</v>
      </c>
      <c r="AD28" s="272">
        <f>AD27*9/AF27</f>
        <v>0.28850088664575091</v>
      </c>
      <c r="AE28" s="272">
        <f>AE27*4/AF27</f>
        <v>0.55108443595689538</v>
      </c>
    </row>
    <row r="29" spans="2:32" s="104" customFormat="1" ht="27.95" customHeight="1">
      <c r="B29" s="99"/>
      <c r="C29" s="400"/>
      <c r="D29" s="100"/>
      <c r="E29" s="100"/>
      <c r="F29" s="26"/>
      <c r="G29" s="100"/>
      <c r="H29" s="100"/>
      <c r="I29" s="26"/>
      <c r="J29" s="100"/>
      <c r="K29" s="100"/>
      <c r="L29" s="26"/>
      <c r="M29" s="100"/>
      <c r="N29" s="100"/>
      <c r="O29" s="26"/>
      <c r="P29" s="100"/>
      <c r="Q29" s="100"/>
      <c r="R29" s="26"/>
      <c r="S29" s="100"/>
      <c r="T29" s="100"/>
      <c r="U29" s="26"/>
      <c r="V29" s="427"/>
      <c r="W29" s="27"/>
      <c r="X29" s="102"/>
      <c r="Y29" s="28"/>
      <c r="Z29" s="246"/>
      <c r="AA29" s="246"/>
      <c r="AB29" s="247"/>
      <c r="AC29" s="246" t="s">
        <v>21</v>
      </c>
      <c r="AD29" s="246" t="s">
        <v>22</v>
      </c>
      <c r="AE29" s="246" t="s">
        <v>23</v>
      </c>
      <c r="AF29" s="246" t="s">
        <v>24</v>
      </c>
    </row>
    <row r="30" spans="2:32" ht="27.95" customHeight="1">
      <c r="B30" s="105"/>
      <c r="C30" s="400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428"/>
      <c r="W30" s="35"/>
      <c r="X30" s="107"/>
      <c r="Y30" s="36"/>
      <c r="Z30" s="257"/>
      <c r="AA30" s="247" t="s">
        <v>25</v>
      </c>
      <c r="AB30" s="247">
        <v>6.3</v>
      </c>
      <c r="AC30" s="247">
        <f>AB30*2</f>
        <v>12.6</v>
      </c>
      <c r="AD30" s="247"/>
      <c r="AE30" s="247">
        <f>AB30*15</f>
        <v>94.5</v>
      </c>
      <c r="AF30" s="247">
        <f>AC30*4+AE30*4</f>
        <v>428.4</v>
      </c>
    </row>
    <row r="31" spans="2:32" ht="27.95" customHeight="1">
      <c r="B31" s="105"/>
      <c r="C31" s="400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428"/>
      <c r="W31" s="38"/>
      <c r="X31" s="112"/>
      <c r="Y31" s="36"/>
      <c r="AA31" s="264" t="s">
        <v>26</v>
      </c>
      <c r="AB31" s="247">
        <v>2</v>
      </c>
      <c r="AC31" s="265">
        <f>AB31*7</f>
        <v>14</v>
      </c>
      <c r="AD31" s="247">
        <f>AB31*5</f>
        <v>10</v>
      </c>
      <c r="AE31" s="247" t="s">
        <v>27</v>
      </c>
      <c r="AF31" s="266">
        <f>AC31*4+AD31*9</f>
        <v>146</v>
      </c>
    </row>
    <row r="32" spans="2:32" ht="27.95" customHeight="1">
      <c r="B32" s="105"/>
      <c r="C32" s="400"/>
      <c r="D32" s="33"/>
      <c r="E32" s="33"/>
      <c r="F32" s="33"/>
      <c r="G32" s="33"/>
      <c r="H32" s="242"/>
      <c r="I32" s="33"/>
      <c r="J32" s="33"/>
      <c r="K32" s="242"/>
      <c r="L32" s="33"/>
      <c r="M32" s="33"/>
      <c r="N32" s="242"/>
      <c r="O32" s="33"/>
      <c r="P32" s="33"/>
      <c r="Q32" s="242"/>
      <c r="R32" s="33"/>
      <c r="S32" s="33"/>
      <c r="T32" s="242"/>
      <c r="U32" s="33"/>
      <c r="V32" s="428"/>
      <c r="W32" s="35"/>
      <c r="X32" s="112"/>
      <c r="Y32" s="36"/>
      <c r="Z32" s="257"/>
      <c r="AA32" s="246" t="s">
        <v>28</v>
      </c>
      <c r="AB32" s="247">
        <v>1.7</v>
      </c>
      <c r="AC32" s="247">
        <f>AB32*1</f>
        <v>1.7</v>
      </c>
      <c r="AD32" s="247" t="s">
        <v>27</v>
      </c>
      <c r="AE32" s="247">
        <f>AB32*5</f>
        <v>8.5</v>
      </c>
      <c r="AF32" s="247">
        <f>AC32*4+AE32*4</f>
        <v>40.799999999999997</v>
      </c>
    </row>
    <row r="33" spans="2:32" ht="27.95" customHeight="1">
      <c r="B33" s="399"/>
      <c r="C33" s="400"/>
      <c r="D33" s="33"/>
      <c r="E33" s="242"/>
      <c r="F33" s="33"/>
      <c r="G33" s="33"/>
      <c r="H33" s="242"/>
      <c r="I33" s="33"/>
      <c r="J33" s="33"/>
      <c r="K33" s="242"/>
      <c r="L33" s="33"/>
      <c r="M33" s="33"/>
      <c r="N33" s="242"/>
      <c r="O33" s="33"/>
      <c r="P33" s="33"/>
      <c r="Q33" s="242"/>
      <c r="R33" s="33"/>
      <c r="S33" s="33"/>
      <c r="T33" s="242"/>
      <c r="U33" s="33"/>
      <c r="V33" s="428"/>
      <c r="W33" s="38"/>
      <c r="X33" s="112"/>
      <c r="Y33" s="36"/>
      <c r="AA33" s="246" t="s">
        <v>30</v>
      </c>
      <c r="AB33" s="247">
        <v>2.5</v>
      </c>
      <c r="AC33" s="247"/>
      <c r="AD33" s="247">
        <f>AB33*5</f>
        <v>12.5</v>
      </c>
      <c r="AE33" s="247" t="s">
        <v>27</v>
      </c>
      <c r="AF33" s="247">
        <f>AD33*9</f>
        <v>112.5</v>
      </c>
    </row>
    <row r="34" spans="2:32" ht="27.95" customHeight="1">
      <c r="B34" s="399"/>
      <c r="C34" s="400"/>
      <c r="D34" s="33"/>
      <c r="E34" s="242"/>
      <c r="F34" s="33"/>
      <c r="G34" s="33"/>
      <c r="H34" s="242"/>
      <c r="I34" s="33"/>
      <c r="J34" s="33"/>
      <c r="K34" s="242"/>
      <c r="L34" s="33"/>
      <c r="M34" s="33"/>
      <c r="N34" s="242"/>
      <c r="O34" s="33"/>
      <c r="P34" s="33"/>
      <c r="Q34" s="242"/>
      <c r="R34" s="33"/>
      <c r="S34" s="33"/>
      <c r="T34" s="242"/>
      <c r="U34" s="33"/>
      <c r="V34" s="428"/>
      <c r="W34" s="35"/>
      <c r="X34" s="166"/>
      <c r="Y34" s="36"/>
      <c r="Z34" s="257"/>
      <c r="AA34" s="246" t="s">
        <v>31</v>
      </c>
      <c r="AB34" s="247">
        <v>1</v>
      </c>
      <c r="AE34" s="246">
        <f>AB34*15</f>
        <v>15</v>
      </c>
    </row>
    <row r="35" spans="2:32" ht="27.95" customHeight="1">
      <c r="B35" s="267"/>
      <c r="C35" s="268"/>
      <c r="D35" s="242"/>
      <c r="E35" s="242"/>
      <c r="F35" s="33"/>
      <c r="G35" s="33"/>
      <c r="H35" s="242"/>
      <c r="I35" s="33"/>
      <c r="J35" s="33"/>
      <c r="K35" s="242"/>
      <c r="L35" s="33"/>
      <c r="M35" s="33"/>
      <c r="N35" s="242"/>
      <c r="O35" s="33"/>
      <c r="P35" s="33"/>
      <c r="Q35" s="242"/>
      <c r="R35" s="33"/>
      <c r="S35" s="33"/>
      <c r="T35" s="242"/>
      <c r="U35" s="33"/>
      <c r="V35" s="428"/>
      <c r="W35" s="38"/>
      <c r="X35" s="121"/>
      <c r="Y35" s="36"/>
      <c r="AC35" s="246">
        <f>SUM(AC30:AC34)</f>
        <v>28.3</v>
      </c>
      <c r="AD35" s="246">
        <f>SUM(AD30:AD34)</f>
        <v>22.5</v>
      </c>
      <c r="AE35" s="246">
        <f>SUM(AE30:AE34)</f>
        <v>118</v>
      </c>
      <c r="AF35" s="246">
        <f>AC35*4+AD35*9+AE35*4</f>
        <v>787.7</v>
      </c>
    </row>
    <row r="36" spans="2:32" ht="27.95" customHeight="1">
      <c r="B36" s="269"/>
      <c r="C36" s="270"/>
      <c r="D36" s="242"/>
      <c r="E36" s="242"/>
      <c r="F36" s="33"/>
      <c r="G36" s="33"/>
      <c r="H36" s="242"/>
      <c r="I36" s="33"/>
      <c r="J36" s="33"/>
      <c r="K36" s="242"/>
      <c r="L36" s="33"/>
      <c r="M36" s="33"/>
      <c r="N36" s="242"/>
      <c r="O36" s="33"/>
      <c r="P36" s="33"/>
      <c r="Q36" s="242"/>
      <c r="R36" s="33"/>
      <c r="S36" s="33"/>
      <c r="T36" s="242"/>
      <c r="U36" s="33"/>
      <c r="V36" s="429"/>
      <c r="W36" s="35"/>
      <c r="X36" s="117"/>
      <c r="Y36" s="36"/>
      <c r="Z36" s="257"/>
      <c r="AC36" s="272">
        <f>AC35*4/AF35</f>
        <v>0.14370953408658119</v>
      </c>
      <c r="AD36" s="272">
        <f>AD35*9/AF35</f>
        <v>0.25707756760187889</v>
      </c>
      <c r="AE36" s="272">
        <f>AE35*4/AF35</f>
        <v>0.5992128983115399</v>
      </c>
    </row>
    <row r="37" spans="2:32" s="104" customFormat="1" ht="27.95" customHeight="1">
      <c r="B37" s="99"/>
      <c r="C37" s="400"/>
      <c r="D37" s="100"/>
      <c r="E37" s="100"/>
      <c r="F37" s="26"/>
      <c r="G37" s="100"/>
      <c r="H37" s="100"/>
      <c r="I37" s="26"/>
      <c r="J37" s="100"/>
      <c r="K37" s="100"/>
      <c r="L37" s="26"/>
      <c r="M37" s="100"/>
      <c r="N37" s="100"/>
      <c r="O37" s="26"/>
      <c r="P37" s="100"/>
      <c r="Q37" s="100"/>
      <c r="R37" s="26"/>
      <c r="S37" s="100"/>
      <c r="T37" s="100"/>
      <c r="U37" s="26"/>
      <c r="V37" s="427"/>
      <c r="W37" s="101"/>
      <c r="X37" s="102"/>
      <c r="Y37" s="277"/>
      <c r="Z37" s="246"/>
      <c r="AA37" s="246"/>
      <c r="AB37" s="247"/>
      <c r="AC37" s="246" t="s">
        <v>21</v>
      </c>
      <c r="AD37" s="246" t="s">
        <v>22</v>
      </c>
      <c r="AE37" s="246" t="s">
        <v>23</v>
      </c>
      <c r="AF37" s="246" t="s">
        <v>24</v>
      </c>
    </row>
    <row r="38" spans="2:32" ht="27.95" customHeight="1">
      <c r="B38" s="105"/>
      <c r="C38" s="400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147"/>
      <c r="T38" s="33"/>
      <c r="U38" s="33"/>
      <c r="V38" s="428"/>
      <c r="W38" s="106"/>
      <c r="X38" s="107"/>
      <c r="Y38" s="145"/>
      <c r="Z38" s="257"/>
      <c r="AA38" s="247" t="s">
        <v>25</v>
      </c>
      <c r="AB38" s="247">
        <v>6</v>
      </c>
      <c r="AC38" s="247">
        <f>AB38*2</f>
        <v>12</v>
      </c>
      <c r="AD38" s="247"/>
      <c r="AE38" s="247">
        <f>AB38*15</f>
        <v>90</v>
      </c>
      <c r="AF38" s="247">
        <f>AC38*4+AE38*4</f>
        <v>408</v>
      </c>
    </row>
    <row r="39" spans="2:32" ht="27.95" customHeight="1">
      <c r="B39" s="105"/>
      <c r="C39" s="400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242"/>
      <c r="R39" s="33"/>
      <c r="S39" s="33"/>
      <c r="T39" s="33"/>
      <c r="U39" s="33"/>
      <c r="V39" s="428"/>
      <c r="W39" s="111"/>
      <c r="X39" s="112"/>
      <c r="Y39" s="145"/>
      <c r="AA39" s="264" t="s">
        <v>26</v>
      </c>
      <c r="AB39" s="247">
        <v>2.2999999999999998</v>
      </c>
      <c r="AC39" s="265">
        <f>AB39*7</f>
        <v>16.099999999999998</v>
      </c>
      <c r="AD39" s="247">
        <f>AB39*5</f>
        <v>11.5</v>
      </c>
      <c r="AE39" s="247" t="s">
        <v>27</v>
      </c>
      <c r="AF39" s="266">
        <f>AC39*4+AD39*9</f>
        <v>167.89999999999998</v>
      </c>
    </row>
    <row r="40" spans="2:32" ht="27.95" customHeight="1">
      <c r="B40" s="105"/>
      <c r="C40" s="400"/>
      <c r="D40" s="33"/>
      <c r="E40" s="33"/>
      <c r="F40" s="33"/>
      <c r="G40" s="33"/>
      <c r="H40" s="33"/>
      <c r="I40" s="33"/>
      <c r="J40" s="33"/>
      <c r="K40" s="242"/>
      <c r="L40" s="33"/>
      <c r="M40" s="33"/>
      <c r="N40" s="242"/>
      <c r="O40" s="33"/>
      <c r="P40" s="33"/>
      <c r="Q40" s="242"/>
      <c r="R40" s="33"/>
      <c r="S40" s="33"/>
      <c r="T40" s="33"/>
      <c r="U40" s="33"/>
      <c r="V40" s="428"/>
      <c r="W40" s="106"/>
      <c r="X40" s="112"/>
      <c r="Y40" s="145"/>
      <c r="Z40" s="257"/>
      <c r="AA40" s="246" t="s">
        <v>28</v>
      </c>
      <c r="AB40" s="247">
        <v>1.5</v>
      </c>
      <c r="AC40" s="247">
        <f>AB40*1</f>
        <v>1.5</v>
      </c>
      <c r="AD40" s="247" t="s">
        <v>27</v>
      </c>
      <c r="AE40" s="247">
        <f>AB40*5</f>
        <v>7.5</v>
      </c>
      <c r="AF40" s="247">
        <f>AC40*4+AE40*4</f>
        <v>36</v>
      </c>
    </row>
    <row r="41" spans="2:32" ht="27.95" customHeight="1">
      <c r="B41" s="399"/>
      <c r="C41" s="400"/>
      <c r="D41" s="33"/>
      <c r="E41" s="33"/>
      <c r="F41" s="33"/>
      <c r="G41" s="33"/>
      <c r="H41" s="33"/>
      <c r="I41" s="33"/>
      <c r="J41" s="33"/>
      <c r="K41" s="242"/>
      <c r="L41" s="33"/>
      <c r="M41" s="33"/>
      <c r="N41" s="242"/>
      <c r="O41" s="33"/>
      <c r="P41" s="33"/>
      <c r="Q41" s="33"/>
      <c r="R41" s="33"/>
      <c r="S41" s="33"/>
      <c r="T41" s="33"/>
      <c r="U41" s="33"/>
      <c r="V41" s="428"/>
      <c r="W41" s="111"/>
      <c r="X41" s="112"/>
      <c r="Y41" s="145"/>
      <c r="AA41" s="246" t="s">
        <v>30</v>
      </c>
      <c r="AB41" s="247">
        <v>2.5</v>
      </c>
      <c r="AC41" s="247"/>
      <c r="AD41" s="247">
        <f>AB41*5</f>
        <v>12.5</v>
      </c>
      <c r="AE41" s="247" t="s">
        <v>27</v>
      </c>
      <c r="AF41" s="247">
        <f>AD41*9</f>
        <v>112.5</v>
      </c>
    </row>
    <row r="42" spans="2:32" ht="27.95" customHeight="1">
      <c r="B42" s="399"/>
      <c r="C42" s="400"/>
      <c r="D42" s="33"/>
      <c r="E42" s="33"/>
      <c r="F42" s="33"/>
      <c r="G42" s="33"/>
      <c r="H42" s="242"/>
      <c r="I42" s="33"/>
      <c r="J42" s="33"/>
      <c r="K42" s="242"/>
      <c r="L42" s="33"/>
      <c r="M42" s="33"/>
      <c r="N42" s="242"/>
      <c r="O42" s="33"/>
      <c r="P42" s="33"/>
      <c r="Q42" s="242"/>
      <c r="R42" s="33"/>
      <c r="S42" s="33"/>
      <c r="T42" s="242"/>
      <c r="U42" s="33"/>
      <c r="V42" s="428"/>
      <c r="W42" s="106"/>
      <c r="X42" s="166"/>
      <c r="Y42" s="145"/>
      <c r="Z42" s="257"/>
      <c r="AA42" s="246" t="s">
        <v>31</v>
      </c>
      <c r="AE42" s="246">
        <f>AB42*15</f>
        <v>0</v>
      </c>
    </row>
    <row r="43" spans="2:32" ht="27.95" customHeight="1">
      <c r="B43" s="267"/>
      <c r="C43" s="268"/>
      <c r="D43" s="242"/>
      <c r="E43" s="242"/>
      <c r="F43" s="33"/>
      <c r="G43" s="33"/>
      <c r="H43" s="242"/>
      <c r="I43" s="33"/>
      <c r="J43" s="33"/>
      <c r="K43" s="242"/>
      <c r="L43" s="33"/>
      <c r="M43" s="33"/>
      <c r="N43" s="242"/>
      <c r="O43" s="33"/>
      <c r="P43" s="33"/>
      <c r="Q43" s="242"/>
      <c r="R43" s="33"/>
      <c r="S43" s="33"/>
      <c r="T43" s="242"/>
      <c r="U43" s="33"/>
      <c r="V43" s="428"/>
      <c r="W43" s="111"/>
      <c r="X43" s="121"/>
      <c r="Y43" s="145"/>
      <c r="AC43" s="246">
        <f>SUM(AC38:AC42)</f>
        <v>29.599999999999998</v>
      </c>
      <c r="AD43" s="246">
        <f>SUM(AD38:AD42)</f>
        <v>24</v>
      </c>
      <c r="AE43" s="246">
        <f>SUM(AE38:AE42)</f>
        <v>97.5</v>
      </c>
      <c r="AF43" s="246">
        <f>AC43*4+AD43*9+AE43*4</f>
        <v>724.4</v>
      </c>
    </row>
    <row r="44" spans="2:32" ht="27.95" customHeight="1" thickBot="1">
      <c r="B44" s="278"/>
      <c r="C44" s="270"/>
      <c r="D44" s="244"/>
      <c r="E44" s="244"/>
      <c r="F44" s="150"/>
      <c r="G44" s="150"/>
      <c r="H44" s="244"/>
      <c r="I44" s="150"/>
      <c r="J44" s="150"/>
      <c r="K44" s="244"/>
      <c r="L44" s="150"/>
      <c r="M44" s="150"/>
      <c r="N44" s="244"/>
      <c r="O44" s="150"/>
      <c r="P44" s="150"/>
      <c r="Q44" s="244"/>
      <c r="R44" s="150"/>
      <c r="S44" s="150"/>
      <c r="T44" s="244"/>
      <c r="U44" s="150"/>
      <c r="V44" s="429"/>
      <c r="W44" s="106"/>
      <c r="X44" s="117"/>
      <c r="Y44" s="145"/>
      <c r="Z44" s="257"/>
      <c r="AC44" s="272">
        <f>AC43*4/AF43</f>
        <v>0.16344561016013251</v>
      </c>
      <c r="AD44" s="272">
        <f>AD43*9/AF43</f>
        <v>0.29817780231916069</v>
      </c>
      <c r="AE44" s="272">
        <f>AE43*4/AF43</f>
        <v>0.53837658752070683</v>
      </c>
    </row>
    <row r="45" spans="2:32" ht="21.75" customHeight="1"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280"/>
    </row>
    <row r="46" spans="2:32">
      <c r="D46" s="433"/>
      <c r="E46" s="433"/>
      <c r="F46" s="434"/>
      <c r="G46" s="434"/>
      <c r="H46" s="281"/>
      <c r="K46" s="281"/>
      <c r="N46" s="281"/>
      <c r="Q46" s="281"/>
      <c r="T46" s="281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B27" sqref="B27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0601-0630菜單</vt:lpstr>
      <vt:lpstr>第一週明細</vt:lpstr>
      <vt:lpstr>第二週明細</vt:lpstr>
      <vt:lpstr>第三週明細</vt:lpstr>
      <vt:lpstr>第四週明細</vt:lpstr>
      <vt:lpstr>第五週明細 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2020-05-04T06:57:38Z</cp:lastPrinted>
  <dcterms:created xsi:type="dcterms:W3CDTF">2013-10-17T10:44:48Z</dcterms:created>
  <dcterms:modified xsi:type="dcterms:W3CDTF">2020-05-07T00:23:30Z</dcterms:modified>
</cp:coreProperties>
</file>