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800" windowHeight="6015"/>
  </bookViews>
  <sheets>
    <sheet name="舊格式" sheetId="20" r:id="rId1"/>
    <sheet name="8月第五週明細" sheetId="10" r:id="rId2"/>
    <sheet name="九月第一週明細 " sheetId="13" r:id="rId3"/>
    <sheet name="第二週明細" sheetId="11" r:id="rId4"/>
    <sheet name="第三週明細" sheetId="14" r:id="rId5"/>
    <sheet name="第四週明細" sheetId="16" r:id="rId6"/>
    <sheet name="第五週明細" sheetId="15" r:id="rId7"/>
  </sheets>
  <definedNames>
    <definedName name="_xlnm.Print_Area" localSheetId="1">'8月第五週明細'!$A$1:$Y$44</definedName>
    <definedName name="_xlnm.Print_Area" localSheetId="2">'九月第一週明細 '!$A$1:$Y$44</definedName>
    <definedName name="_xlnm.Print_Area" localSheetId="0">舊格式!$A$1:$E$38</definedName>
  </definedNames>
  <calcPr calcId="145621"/>
</workbook>
</file>

<file path=xl/calcChain.xml><?xml version="1.0" encoding="utf-8"?>
<calcChain xmlns="http://schemas.openxmlformats.org/spreadsheetml/2006/main">
  <c r="M37" i="14" l="1"/>
  <c r="M37" i="10"/>
  <c r="S5" i="15" l="1"/>
  <c r="P5" i="15"/>
  <c r="M5" i="15"/>
  <c r="J5" i="15"/>
  <c r="G5" i="15"/>
  <c r="D5" i="15"/>
  <c r="S37" i="16"/>
  <c r="P37" i="16"/>
  <c r="M37" i="16"/>
  <c r="J37" i="16"/>
  <c r="G37" i="16"/>
  <c r="D37" i="16"/>
  <c r="S29" i="16"/>
  <c r="P29" i="16"/>
  <c r="M29" i="16"/>
  <c r="G29" i="16"/>
  <c r="J29" i="16"/>
  <c r="D29" i="16"/>
  <c r="S21" i="16"/>
  <c r="P21" i="16"/>
  <c r="M21" i="16"/>
  <c r="J21" i="16"/>
  <c r="G21" i="16"/>
  <c r="D21" i="16"/>
  <c r="S13" i="16"/>
  <c r="P13" i="16"/>
  <c r="M13" i="16"/>
  <c r="J13" i="16"/>
  <c r="G13" i="16"/>
  <c r="D13" i="16"/>
  <c r="S5" i="16"/>
  <c r="P5" i="16"/>
  <c r="M5" i="16"/>
  <c r="J5" i="16"/>
  <c r="G5" i="16"/>
  <c r="D5" i="16"/>
  <c r="S37" i="14"/>
  <c r="P37" i="14"/>
  <c r="J37" i="14"/>
  <c r="G37" i="14"/>
  <c r="D37" i="14"/>
  <c r="S29" i="14"/>
  <c r="P29" i="14"/>
  <c r="M29" i="14"/>
  <c r="J29" i="14"/>
  <c r="G29" i="14"/>
  <c r="D29" i="14"/>
  <c r="S21" i="14"/>
  <c r="P21" i="14"/>
  <c r="M21" i="14"/>
  <c r="J21" i="14"/>
  <c r="G21" i="14"/>
  <c r="D21" i="14"/>
  <c r="S13" i="14"/>
  <c r="P13" i="14"/>
  <c r="M13" i="14"/>
  <c r="J13" i="14"/>
  <c r="G13" i="14"/>
  <c r="D13" i="14"/>
  <c r="S5" i="14"/>
  <c r="P5" i="14"/>
  <c r="M5" i="14"/>
  <c r="J5" i="14"/>
  <c r="G5" i="14"/>
  <c r="D5" i="14"/>
  <c r="S29" i="11"/>
  <c r="P29" i="11"/>
  <c r="M29" i="11"/>
  <c r="J29" i="11"/>
  <c r="G29" i="11"/>
  <c r="D29" i="11"/>
  <c r="S21" i="11"/>
  <c r="P21" i="11"/>
  <c r="M21" i="11"/>
  <c r="J21" i="11"/>
  <c r="G21" i="11"/>
  <c r="D21" i="11"/>
  <c r="S13" i="11"/>
  <c r="P13" i="11"/>
  <c r="M13" i="11"/>
  <c r="J13" i="11"/>
  <c r="G13" i="11"/>
  <c r="D13" i="11"/>
  <c r="S5" i="11"/>
  <c r="P5" i="11" l="1"/>
  <c r="M5" i="11"/>
  <c r="J5" i="11"/>
  <c r="G5" i="11"/>
  <c r="D5" i="11"/>
  <c r="S37" i="13"/>
  <c r="P37" i="13"/>
  <c r="M37" i="13"/>
  <c r="J37" i="13"/>
  <c r="G37" i="13"/>
  <c r="D37" i="13"/>
  <c r="S29" i="13"/>
  <c r="P29" i="13"/>
  <c r="M29" i="13"/>
  <c r="J29" i="13"/>
  <c r="G29" i="13"/>
  <c r="D29" i="13"/>
  <c r="S21" i="13"/>
  <c r="P21" i="13"/>
  <c r="M21" i="13"/>
  <c r="J21" i="13"/>
  <c r="G21" i="13"/>
  <c r="D21" i="13"/>
  <c r="S13" i="13"/>
  <c r="P13" i="13"/>
  <c r="M13" i="13"/>
  <c r="J13" i="13"/>
  <c r="G13" i="13"/>
  <c r="D13" i="13"/>
  <c r="S5" i="13"/>
  <c r="P5" i="13"/>
  <c r="M5" i="13"/>
  <c r="J5" i="13"/>
  <c r="G5" i="13"/>
  <c r="D5" i="13"/>
  <c r="S37" i="10"/>
  <c r="P37" i="10"/>
  <c r="J37" i="10"/>
  <c r="G37" i="10"/>
  <c r="D37" i="10"/>
  <c r="P6" i="15" l="1"/>
  <c r="P38" i="16"/>
  <c r="P30" i="16"/>
  <c r="P22" i="16"/>
  <c r="P14" i="16"/>
  <c r="P6" i="16"/>
  <c r="P38" i="14"/>
  <c r="P30" i="14"/>
  <c r="P22" i="14"/>
  <c r="P14" i="14"/>
  <c r="P6" i="14"/>
  <c r="P30" i="11"/>
  <c r="P22" i="11"/>
  <c r="P14" i="11"/>
  <c r="P6" i="11"/>
  <c r="P38" i="13"/>
  <c r="P30" i="13"/>
  <c r="P14" i="13"/>
  <c r="P6" i="13"/>
  <c r="AE42" i="16"/>
  <c r="W42" i="16"/>
  <c r="AD41" i="16"/>
  <c r="AF41" i="16" s="1"/>
  <c r="AE40" i="16"/>
  <c r="AC40" i="16"/>
  <c r="W40" i="16"/>
  <c r="AD39" i="16"/>
  <c r="AC39" i="16"/>
  <c r="AE38" i="16"/>
  <c r="AC38" i="16"/>
  <c r="W38" i="16"/>
  <c r="AE34" i="16"/>
  <c r="W34" i="16"/>
  <c r="AD33" i="16"/>
  <c r="AF33" i="16" s="1"/>
  <c r="AE32" i="16"/>
  <c r="AC32" i="16"/>
  <c r="W32" i="16"/>
  <c r="AD31" i="16"/>
  <c r="AC31" i="16"/>
  <c r="AE30" i="16"/>
  <c r="AC30" i="16"/>
  <c r="W30" i="16"/>
  <c r="AE26" i="16"/>
  <c r="W26" i="16"/>
  <c r="AD25" i="16"/>
  <c r="AF25" i="16" s="1"/>
  <c r="AE24" i="16"/>
  <c r="AC24" i="16"/>
  <c r="W24" i="16"/>
  <c r="AD23" i="16"/>
  <c r="AD27" i="16" s="1"/>
  <c r="AC23" i="16"/>
  <c r="AE22" i="16"/>
  <c r="AC22" i="16"/>
  <c r="W22" i="16"/>
  <c r="AE18" i="16"/>
  <c r="W18" i="16"/>
  <c r="AD17" i="16"/>
  <c r="AF17" i="16" s="1"/>
  <c r="AE16" i="16"/>
  <c r="AC16" i="16"/>
  <c r="W16" i="16"/>
  <c r="AD15" i="16"/>
  <c r="AC15" i="16"/>
  <c r="AE14" i="16"/>
  <c r="AC14" i="16"/>
  <c r="W14" i="16"/>
  <c r="AE10" i="16"/>
  <c r="W10" i="16"/>
  <c r="AD9" i="16"/>
  <c r="AF9" i="16" s="1"/>
  <c r="AE8" i="16"/>
  <c r="AC8" i="16"/>
  <c r="W8" i="16"/>
  <c r="AD7" i="16"/>
  <c r="AC7" i="16"/>
  <c r="AE6" i="16"/>
  <c r="AC6" i="16"/>
  <c r="W6" i="16"/>
  <c r="AE42" i="15"/>
  <c r="W42" i="15"/>
  <c r="AD41" i="15"/>
  <c r="AF41" i="15" s="1"/>
  <c r="AE40" i="15"/>
  <c r="AC40" i="15"/>
  <c r="AF40" i="15" s="1"/>
  <c r="W40" i="15"/>
  <c r="AD39" i="15"/>
  <c r="AC39" i="15"/>
  <c r="AE38" i="15"/>
  <c r="AC38" i="15"/>
  <c r="W38" i="15"/>
  <c r="AE34" i="15"/>
  <c r="W34" i="15"/>
  <c r="AD33" i="15"/>
  <c r="AF33" i="15" s="1"/>
  <c r="AE32" i="15"/>
  <c r="AC32" i="15"/>
  <c r="W32" i="15"/>
  <c r="AD31" i="15"/>
  <c r="AD35" i="15" s="1"/>
  <c r="AC31" i="15"/>
  <c r="AE30" i="15"/>
  <c r="AC30" i="15"/>
  <c r="W30" i="15"/>
  <c r="AE26" i="15"/>
  <c r="W26" i="15"/>
  <c r="AD25" i="15"/>
  <c r="AF25" i="15" s="1"/>
  <c r="AE24" i="15"/>
  <c r="AC24" i="15"/>
  <c r="W24" i="15"/>
  <c r="AD23" i="15"/>
  <c r="AC23" i="15"/>
  <c r="AE22" i="15"/>
  <c r="AC22" i="15"/>
  <c r="W22" i="15"/>
  <c r="AE18" i="15"/>
  <c r="W18" i="15"/>
  <c r="AD17" i="15"/>
  <c r="AF17" i="15" s="1"/>
  <c r="AE16" i="15"/>
  <c r="AC16" i="15"/>
  <c r="W16" i="15"/>
  <c r="AD15" i="15"/>
  <c r="AC15" i="15"/>
  <c r="AE14" i="15"/>
  <c r="AC14" i="15"/>
  <c r="W14" i="15"/>
  <c r="AE10" i="15"/>
  <c r="W10" i="15"/>
  <c r="AD9" i="15"/>
  <c r="AF9" i="15" s="1"/>
  <c r="AE8" i="15"/>
  <c r="AC8" i="15"/>
  <c r="W8" i="15"/>
  <c r="AD7" i="15"/>
  <c r="AC7" i="15"/>
  <c r="AE6" i="15"/>
  <c r="AC6" i="15"/>
  <c r="W6" i="15"/>
  <c r="AE42" i="14"/>
  <c r="W42" i="14"/>
  <c r="AD41" i="14"/>
  <c r="AF41" i="14" s="1"/>
  <c r="AE40" i="14"/>
  <c r="AC40" i="14"/>
  <c r="W40" i="14"/>
  <c r="AD39" i="14"/>
  <c r="AC39" i="14"/>
  <c r="AE38" i="14"/>
  <c r="AC38" i="14"/>
  <c r="W38" i="14"/>
  <c r="AE34" i="14"/>
  <c r="W34" i="14"/>
  <c r="AD33" i="14"/>
  <c r="AF33" i="14" s="1"/>
  <c r="AE32" i="14"/>
  <c r="AC32" i="14"/>
  <c r="W32" i="14"/>
  <c r="AD31" i="14"/>
  <c r="AC31" i="14"/>
  <c r="AE30" i="14"/>
  <c r="AC30" i="14"/>
  <c r="W30" i="14"/>
  <c r="AE26" i="14"/>
  <c r="W26" i="14"/>
  <c r="AD25" i="14"/>
  <c r="AF25" i="14" s="1"/>
  <c r="AE24" i="14"/>
  <c r="AC24" i="14"/>
  <c r="W24" i="14"/>
  <c r="AD23" i="14"/>
  <c r="AC23" i="14"/>
  <c r="AE22" i="14"/>
  <c r="AC22" i="14"/>
  <c r="W22" i="14"/>
  <c r="AE18" i="14"/>
  <c r="W18" i="14"/>
  <c r="AD17" i="14"/>
  <c r="AF17" i="14" s="1"/>
  <c r="AE16" i="14"/>
  <c r="AC16" i="14"/>
  <c r="AF16" i="14" s="1"/>
  <c r="W16" i="14"/>
  <c r="AD15" i="14"/>
  <c r="AC15" i="14"/>
  <c r="AF15" i="14" s="1"/>
  <c r="AE14" i="14"/>
  <c r="AC14" i="14"/>
  <c r="W14" i="14"/>
  <c r="AE10" i="14"/>
  <c r="W10" i="14"/>
  <c r="AD9" i="14"/>
  <c r="AF9" i="14" s="1"/>
  <c r="AE8" i="14"/>
  <c r="AC8" i="14"/>
  <c r="AF8" i="14" s="1"/>
  <c r="W8" i="14"/>
  <c r="AD7" i="14"/>
  <c r="AC7" i="14"/>
  <c r="AE6" i="14"/>
  <c r="AC6" i="14"/>
  <c r="W6" i="14"/>
  <c r="P38" i="10"/>
  <c r="AE42" i="13"/>
  <c r="W42" i="13"/>
  <c r="AD41" i="13"/>
  <c r="AF41" i="13" s="1"/>
  <c r="AE40" i="13"/>
  <c r="AC40" i="13"/>
  <c r="W40" i="13"/>
  <c r="AD39" i="13"/>
  <c r="AC39" i="13"/>
  <c r="AE38" i="13"/>
  <c r="AC38" i="13"/>
  <c r="W38" i="13"/>
  <c r="AE34" i="13"/>
  <c r="W34" i="13"/>
  <c r="AD33" i="13"/>
  <c r="AF33" i="13" s="1"/>
  <c r="AE32" i="13"/>
  <c r="AC32" i="13"/>
  <c r="W32" i="13"/>
  <c r="AD31" i="13"/>
  <c r="AD35" i="13" s="1"/>
  <c r="AC31" i="13"/>
  <c r="AE30" i="13"/>
  <c r="AC30" i="13"/>
  <c r="W30" i="13"/>
  <c r="W26" i="13"/>
  <c r="W24" i="13"/>
  <c r="W22" i="13"/>
  <c r="W18" i="13"/>
  <c r="W16" i="13"/>
  <c r="W14" i="13"/>
  <c r="W10" i="13"/>
  <c r="W8" i="13"/>
  <c r="W6" i="13"/>
  <c r="AE42" i="11"/>
  <c r="W42" i="11"/>
  <c r="AD41" i="11"/>
  <c r="AF41" i="11" s="1"/>
  <c r="AE40" i="11"/>
  <c r="AC40" i="11"/>
  <c r="W40" i="11"/>
  <c r="AD39" i="11"/>
  <c r="AC39" i="11"/>
  <c r="AF39" i="11" s="1"/>
  <c r="AE38" i="11"/>
  <c r="AC38" i="11"/>
  <c r="W38" i="11"/>
  <c r="AE34" i="11"/>
  <c r="W34" i="11"/>
  <c r="AD33" i="11"/>
  <c r="AF33" i="11" s="1"/>
  <c r="AE32" i="11"/>
  <c r="AC32" i="11"/>
  <c r="AF32" i="11" s="1"/>
  <c r="W32" i="11"/>
  <c r="AD31" i="11"/>
  <c r="AC31" i="11"/>
  <c r="AE30" i="11"/>
  <c r="AC30" i="11"/>
  <c r="W30" i="11"/>
  <c r="AE26" i="11"/>
  <c r="W26" i="11"/>
  <c r="AD25" i="11"/>
  <c r="AF25" i="11" s="1"/>
  <c r="AE24" i="11"/>
  <c r="AC24" i="11"/>
  <c r="W24" i="11"/>
  <c r="AD23" i="11"/>
  <c r="AC23" i="11"/>
  <c r="AE22" i="11"/>
  <c r="AC22" i="11"/>
  <c r="W22" i="11"/>
  <c r="AE18" i="11"/>
  <c r="W18" i="11"/>
  <c r="AD17" i="11"/>
  <c r="AF17" i="11" s="1"/>
  <c r="AE16" i="11"/>
  <c r="AC16" i="11"/>
  <c r="W16" i="11"/>
  <c r="AD15" i="11"/>
  <c r="AC15" i="11"/>
  <c r="AE14" i="11"/>
  <c r="AC14" i="11"/>
  <c r="W14" i="11"/>
  <c r="AE10" i="11"/>
  <c r="W10" i="11"/>
  <c r="AD9" i="11"/>
  <c r="AF9" i="11" s="1"/>
  <c r="AE8" i="11"/>
  <c r="AC8" i="11"/>
  <c r="W8" i="11"/>
  <c r="AD7" i="11"/>
  <c r="AD11" i="11" s="1"/>
  <c r="AC7" i="11"/>
  <c r="AE6" i="11"/>
  <c r="AC6" i="11"/>
  <c r="W6" i="11"/>
  <c r="AE42" i="10"/>
  <c r="W42" i="10"/>
  <c r="AD41" i="10"/>
  <c r="AF41" i="10" s="1"/>
  <c r="AE40" i="10"/>
  <c r="AC40" i="10"/>
  <c r="W40" i="10"/>
  <c r="AD39" i="10"/>
  <c r="AC39" i="10"/>
  <c r="AE38" i="10"/>
  <c r="AC38" i="10"/>
  <c r="W38" i="10"/>
  <c r="AE34" i="10"/>
  <c r="W34" i="10"/>
  <c r="AD33" i="10"/>
  <c r="AF33" i="10" s="1"/>
  <c r="AE32" i="10"/>
  <c r="AC32" i="10"/>
  <c r="W32" i="10"/>
  <c r="AD31" i="10"/>
  <c r="AC31" i="10"/>
  <c r="AF31" i="10" s="1"/>
  <c r="AE30" i="10"/>
  <c r="AC30" i="10"/>
  <c r="W30" i="10"/>
  <c r="W26" i="10"/>
  <c r="W24" i="10"/>
  <c r="W22" i="10"/>
  <c r="W18" i="10"/>
  <c r="W16" i="10"/>
  <c r="W14" i="10"/>
  <c r="W10" i="10"/>
  <c r="W8" i="10"/>
  <c r="W6" i="10"/>
  <c r="AF23" i="14" l="1"/>
  <c r="AF7" i="16"/>
  <c r="AF32" i="15"/>
  <c r="AF39" i="15"/>
  <c r="AF40" i="11"/>
  <c r="AF7" i="14"/>
  <c r="AE35" i="14"/>
  <c r="AF24" i="15"/>
  <c r="AF31" i="15"/>
  <c r="W44" i="15"/>
  <c r="AE19" i="16"/>
  <c r="P22" i="13"/>
  <c r="W20" i="10"/>
  <c r="AE35" i="10"/>
  <c r="AC19" i="11"/>
  <c r="AF24" i="11"/>
  <c r="AE27" i="14"/>
  <c r="AD43" i="14"/>
  <c r="AE11" i="16"/>
  <c r="AD35" i="11"/>
  <c r="AE43" i="13"/>
  <c r="AE11" i="15"/>
  <c r="AD27" i="15"/>
  <c r="AC35" i="15"/>
  <c r="AE35" i="16"/>
  <c r="AE19" i="11"/>
  <c r="AC43" i="11"/>
  <c r="AC11" i="14"/>
  <c r="AD35" i="10"/>
  <c r="AC43" i="10"/>
  <c r="AF8" i="11"/>
  <c r="AF15" i="11"/>
  <c r="AE43" i="11"/>
  <c r="AF32" i="13"/>
  <c r="AF39" i="13"/>
  <c r="AE11" i="14"/>
  <c r="AD27" i="14"/>
  <c r="AC35" i="14"/>
  <c r="AE35" i="15"/>
  <c r="AD11" i="16"/>
  <c r="AC19" i="16"/>
  <c r="AC27" i="11"/>
  <c r="AD43" i="13"/>
  <c r="AD11" i="15"/>
  <c r="AC19" i="15"/>
  <c r="AD35" i="16"/>
  <c r="AC43" i="16"/>
  <c r="W28" i="10"/>
  <c r="AD19" i="11"/>
  <c r="AF32" i="10"/>
  <c r="AF39" i="10"/>
  <c r="AF24" i="14"/>
  <c r="AF31" i="14"/>
  <c r="AF8" i="16"/>
  <c r="AF15" i="16"/>
  <c r="W20" i="13"/>
  <c r="AF31" i="11"/>
  <c r="AC43" i="13"/>
  <c r="AC11" i="15"/>
  <c r="AF16" i="15"/>
  <c r="AF23" i="15"/>
  <c r="AC35" i="16"/>
  <c r="AF40" i="16"/>
  <c r="AF40" i="14"/>
  <c r="AF7" i="15"/>
  <c r="AF24" i="16"/>
  <c r="AF31" i="16"/>
  <c r="AE27" i="11"/>
  <c r="AF27" i="11" s="1"/>
  <c r="AD28" i="11" s="1"/>
  <c r="AD43" i="11"/>
  <c r="AD11" i="14"/>
  <c r="AC19" i="14"/>
  <c r="AE19" i="15"/>
  <c r="AF19" i="15" s="1"/>
  <c r="AC43" i="15"/>
  <c r="AE43" i="16"/>
  <c r="W12" i="10"/>
  <c r="AD43" i="10"/>
  <c r="AF43" i="10" s="1"/>
  <c r="AD44" i="10" s="1"/>
  <c r="AC11" i="11"/>
  <c r="AF16" i="11"/>
  <c r="AF23" i="11"/>
  <c r="AF30" i="13"/>
  <c r="AF40" i="13"/>
  <c r="AE19" i="14"/>
  <c r="AD35" i="14"/>
  <c r="AF35" i="14" s="1"/>
  <c r="AE36" i="14" s="1"/>
  <c r="AC43" i="14"/>
  <c r="AF8" i="15"/>
  <c r="AF15" i="15"/>
  <c r="W28" i="15"/>
  <c r="AE43" i="15"/>
  <c r="AD19" i="16"/>
  <c r="AC27" i="16"/>
  <c r="AF32" i="16"/>
  <c r="AF39" i="16"/>
  <c r="AE11" i="11"/>
  <c r="AC35" i="11"/>
  <c r="AE35" i="13"/>
  <c r="AE43" i="14"/>
  <c r="AD19" i="15"/>
  <c r="AC27" i="15"/>
  <c r="AE27" i="16"/>
  <c r="AD43" i="16"/>
  <c r="AF43" i="16" s="1"/>
  <c r="AD44" i="16" s="1"/>
  <c r="AE43" i="10"/>
  <c r="AD27" i="11"/>
  <c r="AF30" i="10"/>
  <c r="AF40" i="10"/>
  <c r="AF7" i="11"/>
  <c r="AE35" i="11"/>
  <c r="AF31" i="13"/>
  <c r="AD19" i="14"/>
  <c r="AC27" i="14"/>
  <c r="AF32" i="14"/>
  <c r="AF39" i="14"/>
  <c r="AE27" i="15"/>
  <c r="AD43" i="15"/>
  <c r="AC11" i="16"/>
  <c r="AF11" i="16" s="1"/>
  <c r="AD12" i="16" s="1"/>
  <c r="AF16" i="16"/>
  <c r="AF23" i="16"/>
  <c r="W36" i="16"/>
  <c r="W28" i="16"/>
  <c r="W44" i="14"/>
  <c r="W28" i="14"/>
  <c r="W12" i="14"/>
  <c r="W20" i="14"/>
  <c r="W36" i="14"/>
  <c r="W12" i="15"/>
  <c r="W36" i="11"/>
  <c r="W28" i="11"/>
  <c r="W20" i="11"/>
  <c r="W12" i="11"/>
  <c r="W44" i="11"/>
  <c r="W44" i="13"/>
  <c r="W28" i="13"/>
  <c r="W12" i="13"/>
  <c r="W44" i="10"/>
  <c r="W12" i="16"/>
  <c r="W44" i="16"/>
  <c r="W20" i="16"/>
  <c r="W20" i="15"/>
  <c r="W36" i="15"/>
  <c r="AF19" i="16"/>
  <c r="AC20" i="16" s="1"/>
  <c r="AF35" i="16"/>
  <c r="AC36" i="16" s="1"/>
  <c r="AF14" i="16"/>
  <c r="AF30" i="16"/>
  <c r="AF6" i="16"/>
  <c r="AF22" i="16"/>
  <c r="AF38" i="16"/>
  <c r="AF35" i="15"/>
  <c r="AE36" i="15" s="1"/>
  <c r="AF43" i="15"/>
  <c r="AD44" i="15" s="1"/>
  <c r="AD36" i="15"/>
  <c r="AF14" i="15"/>
  <c r="AF30" i="15"/>
  <c r="AF6" i="15"/>
  <c r="AF22" i="15"/>
  <c r="AF38" i="15"/>
  <c r="AF27" i="14"/>
  <c r="AD28" i="14" s="1"/>
  <c r="AF14" i="14"/>
  <c r="AF30" i="14"/>
  <c r="AF6" i="14"/>
  <c r="AF22" i="14"/>
  <c r="AF38" i="14"/>
  <c r="W36" i="13"/>
  <c r="W36" i="10"/>
  <c r="AF43" i="13"/>
  <c r="AD44" i="13" s="1"/>
  <c r="AC35" i="13"/>
  <c r="AF38" i="13"/>
  <c r="AF19" i="11"/>
  <c r="AE20" i="11" s="1"/>
  <c r="AF11" i="11"/>
  <c r="AD12" i="11" s="1"/>
  <c r="AF6" i="11"/>
  <c r="AF14" i="11"/>
  <c r="AF22" i="11"/>
  <c r="AF30" i="11"/>
  <c r="AF38" i="11"/>
  <c r="AC35" i="10"/>
  <c r="AF38" i="10"/>
  <c r="AF43" i="14" l="1"/>
  <c r="AD44" i="14" s="1"/>
  <c r="AF11" i="14"/>
  <c r="AD12" i="14" s="1"/>
  <c r="AF11" i="15"/>
  <c r="AD12" i="15" s="1"/>
  <c r="AF43" i="11"/>
  <c r="AD44" i="11" s="1"/>
  <c r="AF27" i="16"/>
  <c r="AD28" i="16" s="1"/>
  <c r="AD36" i="16"/>
  <c r="AF27" i="15"/>
  <c r="AD28" i="15" s="1"/>
  <c r="AF35" i="11"/>
  <c r="AC36" i="11" s="1"/>
  <c r="AE20" i="16"/>
  <c r="AE36" i="11"/>
  <c r="AC20" i="15"/>
  <c r="AD20" i="15"/>
  <c r="AE20" i="15"/>
  <c r="AD20" i="11"/>
  <c r="AC44" i="10"/>
  <c r="AD36" i="14"/>
  <c r="AC36" i="14"/>
  <c r="AC36" i="15"/>
  <c r="AF19" i="14"/>
  <c r="AE36" i="16"/>
  <c r="AC20" i="11"/>
  <c r="AD20" i="16"/>
  <c r="AC44" i="16"/>
  <c r="AC28" i="16"/>
  <c r="AC12" i="16"/>
  <c r="AE44" i="16"/>
  <c r="AE28" i="16"/>
  <c r="AE12" i="16"/>
  <c r="AC44" i="15"/>
  <c r="AC28" i="15"/>
  <c r="AE44" i="15"/>
  <c r="AE28" i="15"/>
  <c r="AE12" i="15"/>
  <c r="AC44" i="14"/>
  <c r="AC28" i="14"/>
  <c r="AC12" i="14"/>
  <c r="AE44" i="14"/>
  <c r="AE28" i="14"/>
  <c r="AE12" i="14"/>
  <c r="AF35" i="13"/>
  <c r="AC36" i="13" s="1"/>
  <c r="AC44" i="13"/>
  <c r="AE44" i="13"/>
  <c r="AC44" i="11"/>
  <c r="AC28" i="11"/>
  <c r="AC12" i="11"/>
  <c r="AE28" i="11"/>
  <c r="AE12" i="11"/>
  <c r="AF35" i="10"/>
  <c r="AC36" i="10" s="1"/>
  <c r="AE44" i="10"/>
  <c r="AD36" i="11" l="1"/>
  <c r="AE44" i="11"/>
  <c r="AC12" i="15"/>
  <c r="AD20" i="14"/>
  <c r="AE20" i="14"/>
  <c r="AC20" i="14"/>
  <c r="AD36" i="13"/>
  <c r="AE36" i="13"/>
  <c r="AD36" i="10"/>
  <c r="AE36" i="10"/>
</calcChain>
</file>

<file path=xl/sharedStrings.xml><?xml version="1.0" encoding="utf-8"?>
<sst xmlns="http://schemas.openxmlformats.org/spreadsheetml/2006/main" count="1549" uniqueCount="441">
  <si>
    <t>大白菜</t>
    <phoneticPr fontId="19" type="noConversion"/>
  </si>
  <si>
    <t>食材以可食量標示</t>
    <phoneticPr fontId="19" type="noConversion"/>
  </si>
  <si>
    <t>日期</t>
  </si>
  <si>
    <t>星期</t>
  </si>
  <si>
    <t>主食</t>
  </si>
  <si>
    <t>備註</t>
    <phoneticPr fontId="19" type="noConversion"/>
  </si>
  <si>
    <t>主菜</t>
  </si>
  <si>
    <t>副菜</t>
  </si>
  <si>
    <t>湯</t>
  </si>
  <si>
    <t>水果/乳品</t>
    <phoneticPr fontId="19" type="noConversion"/>
  </si>
  <si>
    <t>營養分析</t>
  </si>
  <si>
    <t>食物類別</t>
    <phoneticPr fontId="19" type="noConversion"/>
  </si>
  <si>
    <t>份數</t>
    <phoneticPr fontId="19" type="noConversion"/>
  </si>
  <si>
    <t>蒸</t>
    <phoneticPr fontId="19" type="noConversion"/>
  </si>
  <si>
    <t>煮</t>
    <phoneticPr fontId="19" type="noConversion"/>
  </si>
  <si>
    <t>個人量(克)</t>
    <phoneticPr fontId="19" type="noConversion"/>
  </si>
  <si>
    <t>炒</t>
    <phoneticPr fontId="19" type="noConversion"/>
  </si>
  <si>
    <t>醣類：</t>
  </si>
  <si>
    <t>主食類</t>
    <phoneticPr fontId="19" type="noConversion"/>
  </si>
  <si>
    <t>月</t>
  </si>
  <si>
    <t>豆魚肉蛋類</t>
    <phoneticPr fontId="19" type="noConversion"/>
  </si>
  <si>
    <t>脂肪：</t>
  </si>
  <si>
    <t>蔬菜類</t>
    <phoneticPr fontId="19" type="noConversion"/>
  </si>
  <si>
    <t>日</t>
  </si>
  <si>
    <t>紅蘿蔔</t>
    <phoneticPr fontId="19" type="noConversion"/>
  </si>
  <si>
    <t>木耳</t>
    <phoneticPr fontId="19" type="noConversion"/>
  </si>
  <si>
    <t>油脂類</t>
    <phoneticPr fontId="19" type="noConversion"/>
  </si>
  <si>
    <t>星期一</t>
    <phoneticPr fontId="19" type="noConversion"/>
  </si>
  <si>
    <t>蛋白質：</t>
  </si>
  <si>
    <t>水果類</t>
    <phoneticPr fontId="19" type="noConversion"/>
  </si>
  <si>
    <t>奶類</t>
    <phoneticPr fontId="19" type="noConversion"/>
  </si>
  <si>
    <t>餐數</t>
    <phoneticPr fontId="19" type="noConversion"/>
  </si>
  <si>
    <t>熱量：</t>
    <phoneticPr fontId="19" type="noConversion"/>
  </si>
  <si>
    <t>滷</t>
    <phoneticPr fontId="19" type="noConversion"/>
  </si>
  <si>
    <t>川燙</t>
    <phoneticPr fontId="19" type="noConversion"/>
  </si>
  <si>
    <t>白米</t>
    <phoneticPr fontId="19" type="noConversion"/>
  </si>
  <si>
    <t>新鮮竹筍</t>
    <phoneticPr fontId="19" type="noConversion"/>
  </si>
  <si>
    <t>日</t>
    <phoneticPr fontId="19" type="noConversion"/>
  </si>
  <si>
    <t>星期二</t>
    <phoneticPr fontId="19" type="noConversion"/>
  </si>
  <si>
    <t>米血</t>
  </si>
  <si>
    <t>豆皮角</t>
  </si>
  <si>
    <t>豆</t>
  </si>
  <si>
    <t>木耳</t>
  </si>
  <si>
    <t>紅蘿蔔</t>
  </si>
  <si>
    <t>蝦米</t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</si>
  <si>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</si>
  <si>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</si>
  <si>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</si>
  <si>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</si>
  <si>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白蘿蔔</t>
    <phoneticPr fontId="19" type="noConversion"/>
  </si>
  <si>
    <t>主食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</si>
  <si>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</si>
  <si>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</si>
  <si>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</si>
  <si>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油</t>
    <phoneticPr fontId="19" type="noConversion"/>
  </si>
  <si>
    <t>水果</t>
    <phoneticPr fontId="19" type="noConversion"/>
  </si>
  <si>
    <t>熱量：</t>
  </si>
  <si>
    <t>洋芋</t>
    <phoneticPr fontId="19" type="noConversion"/>
  </si>
  <si>
    <t>菇類</t>
    <phoneticPr fontId="19" type="noConversion"/>
  </si>
  <si>
    <t>洋蔥</t>
    <phoneticPr fontId="19" type="noConversion"/>
  </si>
  <si>
    <t>豆腐</t>
    <phoneticPr fontId="19" type="noConversion"/>
  </si>
  <si>
    <t>豆</t>
    <phoneticPr fontId="19" type="noConversion"/>
  </si>
  <si>
    <t>醃</t>
    <phoneticPr fontId="19" type="noConversion"/>
  </si>
  <si>
    <t>甜椒</t>
    <phoneticPr fontId="19" type="noConversion"/>
  </si>
  <si>
    <t>加</t>
    <phoneticPr fontId="19" type="noConversion"/>
  </si>
  <si>
    <t>扁蒲</t>
    <phoneticPr fontId="19" type="noConversion"/>
  </si>
  <si>
    <t>新鮮豬肉</t>
    <phoneticPr fontId="19" type="noConversion"/>
  </si>
  <si>
    <t>新鮮雞翅</t>
    <phoneticPr fontId="19" type="noConversion"/>
  </si>
  <si>
    <t>新鮮雞丁</t>
    <phoneticPr fontId="19" type="noConversion"/>
  </si>
  <si>
    <t>新鮮筍絲</t>
    <phoneticPr fontId="19" type="noConversion"/>
  </si>
  <si>
    <t>豬血</t>
    <phoneticPr fontId="19" type="noConversion"/>
  </si>
  <si>
    <t>鹹菜</t>
    <phoneticPr fontId="19" type="noConversion"/>
  </si>
  <si>
    <t>米血</t>
    <phoneticPr fontId="19" type="noConversion"/>
  </si>
  <si>
    <t>芹菜</t>
    <phoneticPr fontId="19" type="noConversion"/>
  </si>
  <si>
    <t>刺瓜</t>
  </si>
  <si>
    <t>貢丸</t>
    <phoneticPr fontId="19" type="noConversion"/>
  </si>
  <si>
    <t>紅蘿蔔</t>
    <phoneticPr fontId="19" type="noConversion"/>
  </si>
  <si>
    <t>滷</t>
    <phoneticPr fontId="19" type="noConversion"/>
  </si>
  <si>
    <t>主食類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</si>
  <si>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</si>
  <si>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</si>
  <si>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</si>
  <si>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星期一</t>
    <phoneticPr fontId="19" type="noConversion"/>
  </si>
  <si>
    <t>水果類</t>
    <phoneticPr fontId="19" type="noConversion"/>
  </si>
  <si>
    <t>奶類</t>
    <phoneticPr fontId="19" type="noConversion"/>
  </si>
  <si>
    <t>餐數</t>
    <phoneticPr fontId="19" type="noConversion"/>
  </si>
  <si>
    <t>熱量：</t>
    <phoneticPr fontId="19" type="noConversion"/>
  </si>
  <si>
    <t>日</t>
    <phoneticPr fontId="19" type="noConversion"/>
  </si>
  <si>
    <t>星期二</t>
    <phoneticPr fontId="19" type="noConversion"/>
  </si>
  <si>
    <t>星期三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</si>
  <si>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</si>
  <si>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</si>
  <si>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</si>
  <si>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</si>
  <si>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主食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</si>
  <si>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</si>
  <si>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</si>
  <si>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</si>
  <si>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星期四</t>
    <phoneticPr fontId="19" type="noConversion"/>
  </si>
  <si>
    <t>油</t>
    <phoneticPr fontId="19" type="noConversion"/>
  </si>
  <si>
    <t>水果</t>
    <phoneticPr fontId="19" type="noConversion"/>
  </si>
  <si>
    <t>炒</t>
    <phoneticPr fontId="19" type="noConversion"/>
  </si>
  <si>
    <t>個人量(克)</t>
    <phoneticPr fontId="19" type="noConversion"/>
  </si>
  <si>
    <t>炸</t>
    <phoneticPr fontId="19" type="noConversion"/>
  </si>
  <si>
    <t>蒸</t>
    <phoneticPr fontId="19" type="noConversion"/>
  </si>
  <si>
    <t>烤</t>
    <phoneticPr fontId="19" type="noConversion"/>
  </si>
  <si>
    <t>川燙</t>
    <phoneticPr fontId="19" type="noConversion"/>
  </si>
  <si>
    <t>煮</t>
    <phoneticPr fontId="19" type="noConversion"/>
  </si>
  <si>
    <t>白米</t>
    <phoneticPr fontId="19" type="noConversion"/>
  </si>
  <si>
    <t>新鮮雞翅</t>
    <phoneticPr fontId="19" type="noConversion"/>
  </si>
  <si>
    <t>新鮮豬肉</t>
    <phoneticPr fontId="19" type="noConversion"/>
  </si>
  <si>
    <t>白蘿蔔</t>
    <phoneticPr fontId="19" type="noConversion"/>
  </si>
  <si>
    <t>三色丁</t>
    <phoneticPr fontId="19" type="noConversion"/>
  </si>
  <si>
    <t>蔥</t>
    <phoneticPr fontId="19" type="noConversion"/>
  </si>
  <si>
    <t>新鮮豬排骨</t>
    <phoneticPr fontId="19" type="noConversion"/>
  </si>
  <si>
    <t>鳳梨</t>
    <phoneticPr fontId="19" type="noConversion"/>
  </si>
  <si>
    <t>星期五</t>
    <phoneticPr fontId="19" type="noConversion"/>
  </si>
  <si>
    <t>高麗菜</t>
    <phoneticPr fontId="19" type="noConversion"/>
  </si>
  <si>
    <t>備註</t>
    <phoneticPr fontId="19" type="noConversion"/>
  </si>
  <si>
    <t>水果/乳品</t>
    <phoneticPr fontId="19" type="noConversion"/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</si>
  <si>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</si>
  <si>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</si>
  <si>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</si>
  <si>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</si>
  <si>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炒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</si>
  <si>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</si>
  <si>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</si>
  <si>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</si>
  <si>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白米</t>
    <phoneticPr fontId="19" type="noConversion"/>
  </si>
  <si>
    <t>洋芋</t>
    <phoneticPr fontId="19" type="noConversion"/>
  </si>
  <si>
    <t>四季豆</t>
    <phoneticPr fontId="19" type="noConversion"/>
  </si>
  <si>
    <t>豆魚肉蛋類</t>
    <phoneticPr fontId="19" type="noConversion"/>
  </si>
  <si>
    <t>洋蔥</t>
    <phoneticPr fontId="19" type="noConversion"/>
  </si>
  <si>
    <t>木耳</t>
    <phoneticPr fontId="19" type="noConversion"/>
  </si>
  <si>
    <t>豆腐</t>
    <phoneticPr fontId="19" type="noConversion"/>
  </si>
  <si>
    <t>豆</t>
    <phoneticPr fontId="19" type="noConversion"/>
  </si>
  <si>
    <t>蔬菜類</t>
    <phoneticPr fontId="19" type="noConversion"/>
  </si>
  <si>
    <t>新鮮筍絲</t>
    <phoneticPr fontId="19" type="noConversion"/>
  </si>
  <si>
    <t>油脂類</t>
    <phoneticPr fontId="19" type="noConversion"/>
  </si>
  <si>
    <t>星期一</t>
    <phoneticPr fontId="19" type="noConversion"/>
  </si>
  <si>
    <t>新鮮豬肉</t>
    <phoneticPr fontId="19" type="noConversion"/>
  </si>
  <si>
    <t>甜椒</t>
    <phoneticPr fontId="19" type="noConversion"/>
  </si>
  <si>
    <t>水果類</t>
    <phoneticPr fontId="19" type="noConversion"/>
  </si>
  <si>
    <t>菇類</t>
    <phoneticPr fontId="19" type="noConversion"/>
  </si>
  <si>
    <t>新鮮雞蛋</t>
    <phoneticPr fontId="19" type="noConversion"/>
  </si>
  <si>
    <t>奶類</t>
    <phoneticPr fontId="19" type="noConversion"/>
  </si>
  <si>
    <t>餐數</t>
    <phoneticPr fontId="19" type="noConversion"/>
  </si>
  <si>
    <t>豬血</t>
    <phoneticPr fontId="19" type="noConversion"/>
  </si>
  <si>
    <t>熱量：</t>
    <phoneticPr fontId="19" type="noConversion"/>
  </si>
  <si>
    <t>新鮮豬排</t>
    <phoneticPr fontId="19" type="noConversion"/>
  </si>
  <si>
    <t>新鮮豬絞肉</t>
    <phoneticPr fontId="19" type="noConversion"/>
  </si>
  <si>
    <t>玉米粒</t>
    <phoneticPr fontId="19" type="noConversion"/>
  </si>
  <si>
    <t>地瓜</t>
    <phoneticPr fontId="19" type="noConversion"/>
  </si>
  <si>
    <t>日</t>
    <phoneticPr fontId="19" type="noConversion"/>
  </si>
  <si>
    <t>三色丁</t>
    <phoneticPr fontId="19" type="noConversion"/>
  </si>
  <si>
    <t>星期二</t>
    <phoneticPr fontId="19" type="noConversion"/>
  </si>
  <si>
    <t>冷</t>
    <phoneticPr fontId="19" type="noConversion"/>
  </si>
  <si>
    <t>烤</t>
    <phoneticPr fontId="19" type="noConversion"/>
  </si>
  <si>
    <t>新鮮雞腿</t>
    <phoneticPr fontId="19" type="noConversion"/>
  </si>
  <si>
    <t>九層塔</t>
    <phoneticPr fontId="19" type="noConversion"/>
  </si>
  <si>
    <t>新鮮豬排骨</t>
    <phoneticPr fontId="19" type="noConversion"/>
  </si>
  <si>
    <t>洋蔥</t>
    <phoneticPr fontId="19" type="noConversion"/>
  </si>
  <si>
    <t>菜脯</t>
    <phoneticPr fontId="19" type="noConversion"/>
  </si>
  <si>
    <t>醃</t>
    <phoneticPr fontId="19" type="noConversion"/>
  </si>
  <si>
    <t>新鮮雞蛋</t>
    <phoneticPr fontId="19" type="noConversion"/>
  </si>
  <si>
    <t>冬瓜</t>
    <phoneticPr fontId="19" type="noConversion"/>
  </si>
  <si>
    <t>小米</t>
    <phoneticPr fontId="19" type="noConversion"/>
  </si>
  <si>
    <t>甜椒</t>
    <phoneticPr fontId="19" type="noConversion"/>
  </si>
  <si>
    <t>紅蘿蔔</t>
    <phoneticPr fontId="19" type="noConversion"/>
  </si>
  <si>
    <t>薑絲</t>
    <phoneticPr fontId="19" type="noConversion"/>
  </si>
  <si>
    <t>木耳</t>
    <phoneticPr fontId="19" type="noConversion"/>
  </si>
  <si>
    <t>冬粉</t>
    <phoneticPr fontId="19" type="noConversion"/>
  </si>
  <si>
    <t>米粉</t>
    <phoneticPr fontId="19" type="noConversion"/>
  </si>
  <si>
    <t>新鮮雞排</t>
    <phoneticPr fontId="19" type="noConversion"/>
  </si>
  <si>
    <t>大白菜</t>
    <phoneticPr fontId="19" type="noConversion"/>
  </si>
  <si>
    <t>菇類</t>
    <phoneticPr fontId="19" type="noConversion"/>
  </si>
  <si>
    <t>豆腐</t>
    <phoneticPr fontId="19" type="noConversion"/>
  </si>
  <si>
    <t>豆</t>
    <phoneticPr fontId="19" type="noConversion"/>
  </si>
  <si>
    <t>三色豆</t>
    <phoneticPr fontId="19" type="noConversion"/>
  </si>
  <si>
    <t>味噌</t>
    <phoneticPr fontId="19" type="noConversion"/>
  </si>
  <si>
    <t>起司絲</t>
    <phoneticPr fontId="19" type="noConversion"/>
  </si>
  <si>
    <t>小魚干</t>
    <phoneticPr fontId="19" type="noConversion"/>
  </si>
  <si>
    <t>豆皮角</t>
    <phoneticPr fontId="19" type="noConversion"/>
  </si>
  <si>
    <t>食材以可食量標示</t>
    <phoneticPr fontId="19" type="noConversion"/>
  </si>
  <si>
    <t xml:space="preserve"> </t>
    <phoneticPr fontId="19" type="noConversion"/>
  </si>
  <si>
    <t>玉米</t>
    <phoneticPr fontId="19" type="noConversion"/>
  </si>
  <si>
    <t>肉</t>
    <phoneticPr fontId="19" type="noConversion"/>
  </si>
  <si>
    <t>菜</t>
    <phoneticPr fontId="19" type="noConversion"/>
  </si>
  <si>
    <t>大腸</t>
    <phoneticPr fontId="19" type="noConversion"/>
  </si>
  <si>
    <t>蝦米</t>
    <phoneticPr fontId="19" type="noConversion"/>
  </si>
  <si>
    <t>海</t>
    <phoneticPr fontId="19" type="noConversion"/>
  </si>
  <si>
    <t>油</t>
    <phoneticPr fontId="19" type="noConversion"/>
  </si>
  <si>
    <t>水果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</si>
  <si>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</si>
  <si>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</si>
  <si>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</si>
  <si>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</si>
  <si>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蕃茄</t>
    <phoneticPr fontId="19" type="noConversion"/>
  </si>
  <si>
    <t>絲瓜</t>
    <phoneticPr fontId="19" type="noConversion"/>
  </si>
  <si>
    <t>主食</t>
    <phoneticPr fontId="19" type="noConversion"/>
  </si>
  <si>
    <t>冬粉</t>
    <phoneticPr fontId="19" type="noConversion"/>
  </si>
  <si>
    <t>新鮮豬排</t>
    <phoneticPr fontId="19" type="noConversion"/>
  </si>
  <si>
    <t>洋芋</t>
    <phoneticPr fontId="19" type="noConversion"/>
  </si>
  <si>
    <t>海帶芽</t>
    <phoneticPr fontId="19" type="noConversion"/>
  </si>
  <si>
    <t>新鮮雞丁</t>
    <phoneticPr fontId="19" type="noConversion"/>
  </si>
  <si>
    <t>新鮮豬絞肉</t>
    <phoneticPr fontId="19" type="noConversion"/>
  </si>
  <si>
    <t>新鮮竹筍</t>
    <phoneticPr fontId="19" type="noConversion"/>
  </si>
  <si>
    <t>刺瓜</t>
    <phoneticPr fontId="19" type="noConversion"/>
  </si>
  <si>
    <t>脆瓜</t>
    <phoneticPr fontId="19" type="noConversion"/>
  </si>
  <si>
    <t>柴魚片</t>
    <phoneticPr fontId="19" type="noConversion"/>
  </si>
  <si>
    <t>新鮮雞丁</t>
    <phoneticPr fontId="19" type="noConversion"/>
  </si>
  <si>
    <t>海帶芽</t>
    <phoneticPr fontId="19" type="noConversion"/>
  </si>
  <si>
    <t>薑片</t>
    <phoneticPr fontId="19" type="noConversion"/>
  </si>
  <si>
    <t>小黃瓜</t>
    <phoneticPr fontId="19" type="noConversion"/>
  </si>
  <si>
    <t>小魚干</t>
    <phoneticPr fontId="19" type="noConversion"/>
  </si>
  <si>
    <t>海</t>
    <phoneticPr fontId="19" type="noConversion"/>
  </si>
  <si>
    <t>甜不辣</t>
    <phoneticPr fontId="19" type="noConversion"/>
  </si>
  <si>
    <t>加</t>
    <phoneticPr fontId="19" type="noConversion"/>
  </si>
  <si>
    <t>冬瓜</t>
    <phoneticPr fontId="19" type="noConversion"/>
  </si>
  <si>
    <t>薑絲</t>
    <phoneticPr fontId="19" type="noConversion"/>
  </si>
  <si>
    <t>玉米</t>
    <phoneticPr fontId="19" type="noConversion"/>
  </si>
  <si>
    <t>海帶結</t>
    <phoneticPr fontId="19" type="noConversion"/>
  </si>
  <si>
    <t>油脂類</t>
    <phoneticPr fontId="19" type="noConversion"/>
  </si>
  <si>
    <t>菜</t>
    <phoneticPr fontId="19" type="noConversion"/>
  </si>
  <si>
    <t xml:space="preserve"> </t>
    <phoneticPr fontId="19" type="noConversion"/>
  </si>
  <si>
    <t>星期三</t>
    <phoneticPr fontId="19" type="noConversion"/>
  </si>
  <si>
    <t>豆干</t>
    <phoneticPr fontId="19" type="noConversion"/>
  </si>
  <si>
    <t>豆</t>
    <phoneticPr fontId="19" type="noConversion"/>
  </si>
  <si>
    <t>海</t>
    <phoneticPr fontId="19" type="noConversion"/>
  </si>
  <si>
    <t>水果類</t>
    <phoneticPr fontId="19" type="noConversion"/>
  </si>
  <si>
    <t>油</t>
    <phoneticPr fontId="19" type="noConversion"/>
  </si>
  <si>
    <t>鳥蛋</t>
    <phoneticPr fontId="19" type="noConversion"/>
  </si>
  <si>
    <t>奶類</t>
    <phoneticPr fontId="19" type="noConversion"/>
  </si>
  <si>
    <t>水果</t>
    <phoneticPr fontId="19" type="noConversion"/>
  </si>
  <si>
    <t>餐數</t>
    <phoneticPr fontId="19" type="noConversion"/>
  </si>
  <si>
    <t>熱量：</t>
    <phoneticPr fontId="19" type="noConversion"/>
  </si>
  <si>
    <t>蒸</t>
    <phoneticPr fontId="19" type="noConversion"/>
  </si>
  <si>
    <t>個人量(克)</t>
    <phoneticPr fontId="19" type="noConversion"/>
  </si>
  <si>
    <t>烤</t>
    <phoneticPr fontId="19" type="noConversion"/>
  </si>
  <si>
    <t>煮</t>
    <phoneticPr fontId="19" type="noConversion"/>
  </si>
  <si>
    <t>炒</t>
    <phoneticPr fontId="19" type="noConversion"/>
  </si>
  <si>
    <t>川燙</t>
    <phoneticPr fontId="19" type="noConversion"/>
  </si>
  <si>
    <t>青花菜</t>
    <phoneticPr fontId="19" type="noConversion"/>
  </si>
  <si>
    <t>滷</t>
    <phoneticPr fontId="19" type="noConversion"/>
  </si>
  <si>
    <t>新鮮雞肉</t>
    <phoneticPr fontId="19" type="noConversion"/>
  </si>
  <si>
    <t>黑豆干片</t>
    <phoneticPr fontId="19" type="noConversion"/>
  </si>
  <si>
    <t>玉米粒</t>
    <phoneticPr fontId="19" type="noConversion"/>
  </si>
  <si>
    <t>大蒜</t>
    <phoneticPr fontId="19" type="noConversion"/>
  </si>
  <si>
    <t>新鮮雞蛋</t>
    <phoneticPr fontId="19" type="noConversion"/>
  </si>
  <si>
    <t>油脂類</t>
    <phoneticPr fontId="19" type="noConversion"/>
  </si>
  <si>
    <t>菜</t>
    <phoneticPr fontId="19" type="noConversion"/>
  </si>
  <si>
    <t xml:space="preserve"> </t>
    <phoneticPr fontId="19" type="noConversion"/>
  </si>
  <si>
    <t>星期五</t>
    <phoneticPr fontId="19" type="noConversion"/>
  </si>
  <si>
    <t>洋蔥</t>
    <phoneticPr fontId="19" type="noConversion"/>
  </si>
  <si>
    <t>水果類</t>
    <phoneticPr fontId="19" type="noConversion"/>
  </si>
  <si>
    <t>油</t>
    <phoneticPr fontId="19" type="noConversion"/>
  </si>
  <si>
    <t>洋芋</t>
    <phoneticPr fontId="19" type="noConversion"/>
  </si>
  <si>
    <t>奶類</t>
    <phoneticPr fontId="19" type="noConversion"/>
  </si>
  <si>
    <t>水果</t>
    <phoneticPr fontId="19" type="noConversion"/>
  </si>
  <si>
    <t>餐數</t>
    <phoneticPr fontId="19" type="noConversion"/>
  </si>
  <si>
    <t>熱量：</t>
    <phoneticPr fontId="19" type="noConversion"/>
  </si>
  <si>
    <t>小魚干</t>
    <phoneticPr fontId="19" type="noConversion"/>
  </si>
  <si>
    <t>海</t>
    <phoneticPr fontId="19" type="noConversion"/>
  </si>
  <si>
    <t>海茸</t>
    <phoneticPr fontId="19" type="noConversion"/>
  </si>
  <si>
    <t>鹹豬肉</t>
    <phoneticPr fontId="19" type="noConversion"/>
  </si>
  <si>
    <t>九層塔</t>
    <phoneticPr fontId="19" type="noConversion"/>
  </si>
  <si>
    <t>沙茶醬</t>
    <phoneticPr fontId="19" type="noConversion"/>
  </si>
  <si>
    <t>新鮮雞腿</t>
    <phoneticPr fontId="19" type="noConversion"/>
  </si>
  <si>
    <t>新鮮筍絲</t>
    <phoneticPr fontId="19" type="noConversion"/>
  </si>
  <si>
    <t>豬血</t>
    <phoneticPr fontId="19" type="noConversion"/>
  </si>
  <si>
    <t>醃</t>
    <phoneticPr fontId="19" type="noConversion"/>
  </si>
  <si>
    <t>寶島白飯</t>
    <phoneticPr fontId="19" type="noConversion"/>
  </si>
  <si>
    <t>筍干</t>
    <phoneticPr fontId="19" type="noConversion"/>
  </si>
  <si>
    <t>醃</t>
    <phoneticPr fontId="19" type="noConversion"/>
  </si>
  <si>
    <t>新鮮雞翅</t>
    <phoneticPr fontId="19" type="noConversion"/>
  </si>
  <si>
    <t>海</t>
    <phoneticPr fontId="19" type="noConversion"/>
  </si>
  <si>
    <t>油麵</t>
    <phoneticPr fontId="19" type="noConversion"/>
  </si>
  <si>
    <t>泡菜</t>
    <phoneticPr fontId="19" type="noConversion"/>
  </si>
  <si>
    <t>醃</t>
    <phoneticPr fontId="19" type="noConversion"/>
  </si>
  <si>
    <t>什錦菇菇湯</t>
    <phoneticPr fontId="19" type="noConversion"/>
  </si>
  <si>
    <t>木耳</t>
    <phoneticPr fontId="19" type="noConversion"/>
  </si>
  <si>
    <t>菇類</t>
    <phoneticPr fontId="19" type="noConversion"/>
  </si>
  <si>
    <t>筍絲</t>
    <phoneticPr fontId="19" type="noConversion"/>
  </si>
  <si>
    <t>青菜</t>
    <phoneticPr fontId="19" type="noConversion"/>
  </si>
  <si>
    <t>豆腐</t>
    <phoneticPr fontId="19" type="noConversion"/>
  </si>
  <si>
    <t>新鮮雞腿排</t>
    <phoneticPr fontId="19" type="noConversion"/>
  </si>
  <si>
    <t>紅蘿蔔</t>
    <phoneticPr fontId="19" type="noConversion"/>
  </si>
  <si>
    <t>蝦米</t>
    <phoneticPr fontId="19" type="noConversion"/>
  </si>
  <si>
    <t>海</t>
    <phoneticPr fontId="19" type="noConversion"/>
  </si>
  <si>
    <t>三色丁</t>
    <phoneticPr fontId="19" type="noConversion"/>
  </si>
  <si>
    <t>高麗菜</t>
    <phoneticPr fontId="19" type="noConversion"/>
  </si>
  <si>
    <t>新鮮豬肉</t>
    <phoneticPr fontId="19" type="noConversion"/>
  </si>
  <si>
    <t>咖哩粉</t>
    <phoneticPr fontId="19" type="noConversion"/>
  </si>
  <si>
    <t>油麵</t>
    <phoneticPr fontId="19" type="noConversion"/>
  </si>
  <si>
    <t>客家鹹豬肉(醃)</t>
    <phoneticPr fontId="19" type="noConversion"/>
  </si>
  <si>
    <t>8月第五週菜單明細(員林國小-豐成食品工廠)</t>
    <phoneticPr fontId="19" type="noConversion"/>
  </si>
  <si>
    <t>9月第一週菜單明細(員林國小-豐成食品工廠)</t>
    <phoneticPr fontId="19" type="noConversion"/>
  </si>
  <si>
    <t>9月第二週菜單明細(員林國小-豐成食品工廠)</t>
    <phoneticPr fontId="19" type="noConversion"/>
  </si>
  <si>
    <t>9月第三週菜單明細(員林國小-豐成食品工廠)</t>
    <phoneticPr fontId="19" type="noConversion"/>
  </si>
  <si>
    <t>9月第四週菜單明細(員林國小-豐成食品工廠)</t>
    <phoneticPr fontId="19" type="noConversion"/>
  </si>
  <si>
    <t>9月第五週菜單明細(員林國小-豐成食品工廠)</t>
    <phoneticPr fontId="19" type="noConversion"/>
  </si>
  <si>
    <t>營養師：江宗烺                                    衛管：陳沙莉</t>
    <phoneticPr fontId="19" type="noConversion"/>
  </si>
  <si>
    <t>歡迎同學踴躍訂購！</t>
    <phoneticPr fontId="19" type="noConversion"/>
  </si>
  <si>
    <t>9/30(一)</t>
    <phoneticPr fontId="19" type="noConversion"/>
  </si>
  <si>
    <t>8/30(五)</t>
    <phoneticPr fontId="19" type="noConversion"/>
  </si>
  <si>
    <t>寶島白飯</t>
    <phoneticPr fontId="19" type="noConversion"/>
  </si>
  <si>
    <t>碳烤雞翅</t>
    <phoneticPr fontId="19" type="noConversion"/>
  </si>
  <si>
    <t>古早味滷蛋</t>
    <phoneticPr fontId="19" type="noConversion"/>
  </si>
  <si>
    <t>翡翠蒸肉丸子</t>
    <phoneticPr fontId="19" type="noConversion"/>
  </si>
  <si>
    <t>酸辣湯(豆芡)</t>
    <phoneticPr fontId="19" type="noConversion"/>
  </si>
  <si>
    <t>酸辣湯(豆芡)</t>
    <phoneticPr fontId="19" type="noConversion"/>
  </si>
  <si>
    <t>白玉上排湯</t>
    <phoneticPr fontId="19" type="noConversion"/>
  </si>
  <si>
    <t>白玉上排湯</t>
    <phoneticPr fontId="19" type="noConversion"/>
  </si>
  <si>
    <t>9/2(一)</t>
    <phoneticPr fontId="19" type="noConversion"/>
  </si>
  <si>
    <t>9/3(二)</t>
    <phoneticPr fontId="19" type="noConversion"/>
  </si>
  <si>
    <t>9/4(三)</t>
    <phoneticPr fontId="19" type="noConversion"/>
  </si>
  <si>
    <t>9/5(四)</t>
    <phoneticPr fontId="19" type="noConversion"/>
  </si>
  <si>
    <t>9/6(五)</t>
    <phoneticPr fontId="19" type="noConversion"/>
  </si>
  <si>
    <t>地瓜飯</t>
    <phoneticPr fontId="19" type="noConversion"/>
  </si>
  <si>
    <t>地瓜飯</t>
    <phoneticPr fontId="19" type="noConversion"/>
  </si>
  <si>
    <t>小米飯</t>
    <phoneticPr fontId="19" type="noConversion"/>
  </si>
  <si>
    <t>麻婆豆腐(豆)</t>
    <phoneticPr fontId="19" type="noConversion"/>
  </si>
  <si>
    <t>日式壽喜燒</t>
    <phoneticPr fontId="19" type="noConversion"/>
  </si>
  <si>
    <t>四季豆炒菇</t>
    <phoneticPr fontId="19" type="noConversion"/>
  </si>
  <si>
    <t>刺瓜燴炒</t>
    <phoneticPr fontId="19" type="noConversion"/>
  </si>
  <si>
    <t>螞蟻上樹(海)</t>
    <phoneticPr fontId="19" type="noConversion"/>
  </si>
  <si>
    <t>玉米蛋花湯</t>
    <phoneticPr fontId="19" type="noConversion"/>
  </si>
  <si>
    <t>竹筍大骨湯</t>
    <phoneticPr fontId="19" type="noConversion"/>
  </si>
  <si>
    <t>冬瓜湯</t>
    <phoneticPr fontId="19" type="noConversion"/>
  </si>
  <si>
    <t>9/9(一)</t>
    <phoneticPr fontId="19" type="noConversion"/>
  </si>
  <si>
    <t>9/10(二)</t>
    <phoneticPr fontId="19" type="noConversion"/>
  </si>
  <si>
    <t>9/11(三)</t>
    <phoneticPr fontId="19" type="noConversion"/>
  </si>
  <si>
    <t>9/12(四)</t>
    <phoneticPr fontId="19" type="noConversion"/>
  </si>
  <si>
    <t>9/13(五)</t>
    <phoneticPr fontId="19" type="noConversion"/>
  </si>
  <si>
    <t>小米飯</t>
    <phoneticPr fontId="19" type="noConversion"/>
  </si>
  <si>
    <t>吉野家燒肉</t>
    <phoneticPr fontId="19" type="noConversion"/>
  </si>
  <si>
    <t>五更腸旺(豆醃)</t>
    <phoneticPr fontId="19" type="noConversion"/>
  </si>
  <si>
    <t>番茄炒蛋(豆)</t>
    <phoneticPr fontId="19" type="noConversion"/>
  </si>
  <si>
    <t>絲瓜燴粉絲(海)</t>
    <phoneticPr fontId="19" type="noConversion"/>
  </si>
  <si>
    <t>銀芽三絲</t>
    <phoneticPr fontId="19" type="noConversion"/>
  </si>
  <si>
    <t>香炒竹筍</t>
    <phoneticPr fontId="19" type="noConversion"/>
  </si>
  <si>
    <t>白玉豚骨湯</t>
    <phoneticPr fontId="19" type="noConversion"/>
  </si>
  <si>
    <t>味噌海芽湯</t>
    <phoneticPr fontId="19" type="noConversion"/>
  </si>
  <si>
    <t>刺瓜大骨湯</t>
    <phoneticPr fontId="19" type="noConversion"/>
  </si>
  <si>
    <t>9/16(一)</t>
    <phoneticPr fontId="19" type="noConversion"/>
  </si>
  <si>
    <t>9/17(二)</t>
    <phoneticPr fontId="19" type="noConversion"/>
  </si>
  <si>
    <t>9/18(三)</t>
    <phoneticPr fontId="19" type="noConversion"/>
  </si>
  <si>
    <t>9/19(四)</t>
    <phoneticPr fontId="19" type="noConversion"/>
  </si>
  <si>
    <t>9/20(五)</t>
    <phoneticPr fontId="19" type="noConversion"/>
  </si>
  <si>
    <t>板烤雞腿排</t>
    <phoneticPr fontId="19" type="noConversion"/>
  </si>
  <si>
    <t>白玉燒肉</t>
    <phoneticPr fontId="19" type="noConversion"/>
  </si>
  <si>
    <t>黑胡椒麻婆豆腐(豆)</t>
    <phoneticPr fontId="19" type="noConversion"/>
  </si>
  <si>
    <t>芹香甜不辣(加)</t>
    <phoneticPr fontId="19" type="noConversion"/>
  </si>
  <si>
    <t>開陽大白菜(海)</t>
    <phoneticPr fontId="19" type="noConversion"/>
  </si>
  <si>
    <t>鮮菇燴花椰</t>
    <phoneticPr fontId="19" type="noConversion"/>
  </si>
  <si>
    <t>蒜香四季豆</t>
    <phoneticPr fontId="19" type="noConversion"/>
  </si>
  <si>
    <t>柴魚豆腐湯(豆海)</t>
    <phoneticPr fontId="19" type="noConversion"/>
  </si>
  <si>
    <t>金菇肉絲湯</t>
    <phoneticPr fontId="19" type="noConversion"/>
  </si>
  <si>
    <t>薑絲海芽湯</t>
    <phoneticPr fontId="19" type="noConversion"/>
  </si>
  <si>
    <t>玉米濃湯(芡)</t>
    <phoneticPr fontId="19" type="noConversion"/>
  </si>
  <si>
    <t>9/23(一)</t>
    <phoneticPr fontId="19" type="noConversion"/>
  </si>
  <si>
    <t>9/24二)</t>
    <phoneticPr fontId="19" type="noConversion"/>
  </si>
  <si>
    <t>9/25(三)</t>
    <phoneticPr fontId="19" type="noConversion"/>
  </si>
  <si>
    <t>9/26(四)</t>
    <phoneticPr fontId="19" type="noConversion"/>
  </si>
  <si>
    <t>9/27(五)</t>
    <phoneticPr fontId="19" type="noConversion"/>
  </si>
  <si>
    <t>南洋咖哩雞</t>
    <phoneticPr fontId="19" type="noConversion"/>
  </si>
  <si>
    <t>刺瓜什錦(海加)</t>
    <phoneticPr fontId="19" type="noConversion"/>
  </si>
  <si>
    <t>紅絲炒蛋</t>
    <phoneticPr fontId="19" type="noConversion"/>
  </si>
  <si>
    <t>塔香海茸</t>
    <phoneticPr fontId="19" type="noConversion"/>
  </si>
  <si>
    <t>沙茶鮮蔬湯</t>
    <phoneticPr fontId="19" type="noConversion"/>
  </si>
  <si>
    <t>味噌野菇湯(海)</t>
    <phoneticPr fontId="19" type="noConversion"/>
  </si>
  <si>
    <t>若飯菜不足　請洽現場服務人員服務　歡迎踴躍訂購　豐成　04-8613339</t>
    <phoneticPr fontId="19" type="noConversion"/>
  </si>
  <si>
    <t>[[[[[[[[[[[[[[[[[[[[[[[[[[[[[[[[[[[[[[[[[[[[[[[[[[[[[[[[[[[[[[[[[[[[[[[[[[[[[[[[[[[[[[[[[[[[[[[[[[[[[[[[[[[[[[[[[[[[[[[[[[[[[[[[[[[[[[[[[[[[[[[[[[[[</t>
    <phoneticPr fontId="19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</si>
  <si>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19" type="noConversion"/>
  </si>
  <si>
    <t>夏威夷炒飯</t>
    <phoneticPr fontId="19" type="noConversion"/>
  </si>
  <si>
    <t>黃金雞翅(炸)</t>
    <phoneticPr fontId="19" type="noConversion"/>
  </si>
  <si>
    <t>義式黑胡椒燉肉</t>
    <phoneticPr fontId="19" type="noConversion"/>
  </si>
  <si>
    <t>鐵路懷舊排骨</t>
    <phoneticPr fontId="19" type="noConversion"/>
  </si>
  <si>
    <t>泰式打拋豬(醃)</t>
    <phoneticPr fontId="19" type="noConversion"/>
  </si>
  <si>
    <t>醬汁燒肉片</t>
    <phoneticPr fontId="19" type="noConversion"/>
  </si>
  <si>
    <t>逢甲香雞排(炸)</t>
    <phoneticPr fontId="19" type="noConversion"/>
  </si>
  <si>
    <t>日式照燒雞腿</t>
    <phoneticPr fontId="19" type="noConversion"/>
  </si>
  <si>
    <t>扁蒲燴炒(海)</t>
    <phoneticPr fontId="19" type="noConversion"/>
  </si>
  <si>
    <t>義式香嫩豬排</t>
    <phoneticPr fontId="19" type="noConversion"/>
  </si>
  <si>
    <t>印度咖哩雞</t>
    <phoneticPr fontId="19" type="noConversion"/>
  </si>
  <si>
    <t>瓜仔肉燥(醃)</t>
    <phoneticPr fontId="19" type="noConversion"/>
  </si>
  <si>
    <t>紐澳良雞排</t>
    <phoneticPr fontId="19" type="noConversion"/>
  </si>
  <si>
    <t>沙嗲什錦炒菇</t>
    <phoneticPr fontId="19" type="noConversion"/>
  </si>
  <si>
    <t>筍乾扣肉(醃)</t>
    <phoneticPr fontId="19" type="noConversion"/>
  </si>
  <si>
    <t>QQ滷蛋</t>
    <phoneticPr fontId="19" type="noConversion"/>
  </si>
  <si>
    <t>墨西哥雞排</t>
    <phoneticPr fontId="19" type="noConversion"/>
  </si>
  <si>
    <t>日式關東煮(豆)</t>
    <phoneticPr fontId="19" type="noConversion"/>
  </si>
  <si>
    <t>日式照燒豬排</t>
    <phoneticPr fontId="19" type="noConversion"/>
  </si>
  <si>
    <t>印度咖哩炒麵</t>
    <phoneticPr fontId="19" type="noConversion"/>
  </si>
  <si>
    <t>台式鹽酥雞(炸)</t>
    <phoneticPr fontId="19" type="noConversion"/>
  </si>
  <si>
    <t>大溪豆干(豆)</t>
    <phoneticPr fontId="19" type="noConversion"/>
  </si>
  <si>
    <t>日式豚肉燒</t>
    <phoneticPr fontId="19" type="noConversion"/>
  </si>
  <si>
    <t>台式滷味(豆)</t>
    <phoneticPr fontId="19" type="noConversion"/>
  </si>
  <si>
    <t>古早味懷舊排骨</t>
    <phoneticPr fontId="19" type="noConversion"/>
  </si>
  <si>
    <t>檸檬雞翅</t>
    <phoneticPr fontId="19" type="noConversion"/>
  </si>
  <si>
    <t>法式風味雞腿</t>
    <phoneticPr fontId="19" type="noConversion"/>
  </si>
  <si>
    <t>韓式肉絲炒麵(醃)</t>
    <phoneticPr fontId="19" type="noConversion"/>
  </si>
  <si>
    <t>沙茶肉絲炒飯</t>
    <phoneticPr fontId="19" type="noConversion"/>
  </si>
  <si>
    <t>紐澳良雞排(炸)</t>
    <phoneticPr fontId="19" type="noConversion"/>
  </si>
  <si>
    <t>豆芽菜</t>
    <phoneticPr fontId="19" type="noConversion"/>
  </si>
  <si>
    <t>木耳</t>
    <phoneticPr fontId="19" type="noConversion"/>
  </si>
  <si>
    <t>紅蘿蔔</t>
    <phoneticPr fontId="19" type="noConversion"/>
  </si>
  <si>
    <t>金針菇</t>
    <phoneticPr fontId="19" type="noConversion"/>
  </si>
  <si>
    <t>新鮮筍絲</t>
    <phoneticPr fontId="19" type="noConversion"/>
  </si>
  <si>
    <t>新鮮豬肉</t>
    <phoneticPr fontId="19" type="noConversion"/>
  </si>
  <si>
    <t>新鮮竹筍</t>
    <phoneticPr fontId="19" type="noConversion"/>
  </si>
  <si>
    <t>新鮮豬排骨</t>
    <phoneticPr fontId="19" type="noConversion"/>
  </si>
  <si>
    <t>義式香嫩雞腿</t>
    <phoneticPr fontId="19" type="noConversion"/>
  </si>
  <si>
    <t>深色蔬菜</t>
    <phoneticPr fontId="19" type="noConversion"/>
  </si>
  <si>
    <t>淺色蔬菜</t>
    <phoneticPr fontId="19" type="noConversion"/>
  </si>
  <si>
    <t>彩繪花椰</t>
    <phoneticPr fontId="19" type="noConversion"/>
  </si>
  <si>
    <t>青花菜</t>
    <phoneticPr fontId="19" type="noConversion"/>
  </si>
  <si>
    <t>木耳</t>
    <phoneticPr fontId="19" type="noConversion"/>
  </si>
  <si>
    <t>紅蘿蔔</t>
    <phoneticPr fontId="19" type="noConversion"/>
  </si>
  <si>
    <t>青菜豆腐湯(豆)</t>
    <phoneticPr fontId="19" type="noConversion"/>
  </si>
  <si>
    <t>味噌豆腐湯(豆)</t>
    <phoneticPr fontId="19" type="noConversion"/>
  </si>
  <si>
    <t>薑片</t>
    <phoneticPr fontId="19" type="noConversion"/>
  </si>
  <si>
    <t>永靖國小 108年8.9月</t>
    <phoneticPr fontId="19" type="noConversion"/>
  </si>
  <si>
    <t>麻油鮮蔬豬肉鍋</t>
    <phoneticPr fontId="19" type="noConversion"/>
  </si>
  <si>
    <t>香嫩雞排</t>
    <phoneticPr fontId="19" type="noConversion"/>
  </si>
  <si>
    <t>豬肉餡餅(冷)</t>
    <phoneticPr fontId="19" type="noConversion"/>
  </si>
  <si>
    <t>太祖魷魚羹(海芡)</t>
    <phoneticPr fontId="19" type="noConversion"/>
  </si>
  <si>
    <t>香滷細腐(豆)</t>
    <phoneticPr fontId="19" type="noConversion"/>
  </si>
  <si>
    <t>香烤地瓜條</t>
    <phoneticPr fontId="19" type="noConversion"/>
  </si>
  <si>
    <t>碳烤香腸(加)</t>
    <phoneticPr fontId="19" type="noConversion"/>
  </si>
  <si>
    <t>地瓜條</t>
    <phoneticPr fontId="19" type="noConversion"/>
  </si>
  <si>
    <t>細豆腐</t>
    <phoneticPr fontId="19" type="noConversion"/>
  </si>
  <si>
    <t>豆</t>
    <phoneticPr fontId="19" type="noConversion"/>
  </si>
  <si>
    <t>豬肉餡餅</t>
    <phoneticPr fontId="19" type="noConversion"/>
  </si>
  <si>
    <t>冷</t>
    <phoneticPr fontId="19" type="noConversion"/>
  </si>
  <si>
    <t>大白菜</t>
    <phoneticPr fontId="19" type="noConversion"/>
  </si>
  <si>
    <t>木耳</t>
    <phoneticPr fontId="19" type="noConversion"/>
  </si>
  <si>
    <t>紅蘿蔔</t>
    <phoneticPr fontId="19" type="noConversion"/>
  </si>
  <si>
    <t>魷魚</t>
    <phoneticPr fontId="19" type="noConversion"/>
  </si>
  <si>
    <t>海</t>
    <phoneticPr fontId="19" type="noConversion"/>
  </si>
  <si>
    <t>新鮮筍絲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</si>
</sst>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&quot;g&quot;"/>
    <numFmt numFmtId="177" formatCode="0;_ "/>
    <numFmt numFmtId="178" formatCode="0;_쐀"/>
    <numFmt numFmtId="179" formatCode="0.0\K"/>
  </numFmts>
  <fonts count="75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6"/>
      <name val="標楷體"/>
      <family val="4"/>
      <charset val="136"/>
    </font>
    <font>
      <sz val="20"/>
      <name val="新細明體"/>
      <family val="1"/>
      <charset val="136"/>
    </font>
    <font>
      <sz val="15"/>
      <name val="新細明體"/>
      <family val="1"/>
      <charset val="136"/>
    </font>
    <font>
      <b/>
      <sz val="18"/>
      <name val="新細明體"/>
      <family val="1"/>
      <charset val="136"/>
    </font>
    <font>
      <sz val="16"/>
      <name val="新細明體"/>
      <family val="1"/>
      <charset val="136"/>
    </font>
    <font>
      <sz val="14"/>
      <name val="標楷體"/>
      <family val="4"/>
      <charset val="136"/>
    </font>
    <font>
      <sz val="14"/>
      <name val="新細明體"/>
      <family val="1"/>
      <charset val="136"/>
    </font>
    <font>
      <sz val="11"/>
      <name val="Arial"/>
      <family val="2"/>
    </font>
    <font>
      <b/>
      <sz val="20"/>
      <name val="新細明體"/>
      <family val="1"/>
      <charset val="136"/>
    </font>
    <font>
      <b/>
      <sz val="15"/>
      <name val="新細明體"/>
      <family val="1"/>
      <charset val="136"/>
    </font>
    <font>
      <b/>
      <sz val="20"/>
      <color rgb="FFFF0000"/>
      <name val="新細明體"/>
      <family val="1"/>
      <charset val="136"/>
    </font>
    <font>
      <b/>
      <sz val="36"/>
      <color rgb="FFFF0000"/>
      <name val="新細明體"/>
      <family val="1"/>
      <charset val="136"/>
    </font>
    <font>
      <sz val="100"/>
      <color indexed="12"/>
      <name val="文鼎ＰＯＰ－４"/>
      <family val="3"/>
      <charset val="136"/>
    </font>
    <font>
      <sz val="12"/>
      <name val="新細明體"/>
      <family val="1"/>
      <charset val="136"/>
      <scheme val="major"/>
    </font>
    <font>
      <sz val="96"/>
      <color indexed="12"/>
      <name val="文鼎ＰＯＰ－４"/>
      <family val="3"/>
      <charset val="136"/>
    </font>
    <font>
      <b/>
      <sz val="26"/>
      <color rgb="FFFF0000"/>
      <name val="微軟正黑體"/>
      <family val="2"/>
      <charset val="136"/>
    </font>
    <font>
      <sz val="64"/>
      <name val="新細明體"/>
      <family val="1"/>
      <charset val="136"/>
    </font>
    <font>
      <sz val="18"/>
      <name val="新細明體"/>
      <family val="1"/>
      <charset val="136"/>
    </font>
    <font>
      <sz val="18"/>
      <name val="和平海報體"/>
      <family val="3"/>
      <charset val="136"/>
    </font>
    <font>
      <b/>
      <sz val="18"/>
      <color indexed="44"/>
      <name val="標楷體"/>
      <family val="4"/>
      <charset val="136"/>
    </font>
    <font>
      <sz val="40"/>
      <name val="新細明體"/>
      <family val="1"/>
      <charset val="136"/>
      <scheme val="minor"/>
    </font>
    <font>
      <b/>
      <sz val="40"/>
      <name val="微軟正黑體"/>
      <family val="2"/>
      <charset val="136"/>
    </font>
    <font>
      <b/>
      <sz val="64"/>
      <color theme="1"/>
      <name val="華康雅藝體W6"/>
      <family val="5"/>
      <charset val="136"/>
    </font>
    <font>
      <sz val="36"/>
      <name val="新細明體"/>
      <family val="1"/>
      <charset val="136"/>
    </font>
    <font>
      <b/>
      <sz val="64"/>
      <name val="華康雅藝體W6"/>
      <family val="5"/>
      <charset val="136"/>
    </font>
    <font>
      <b/>
      <sz val="72"/>
      <name val="微軟正黑體"/>
      <family val="2"/>
      <charset val="136"/>
    </font>
    <font>
      <sz val="45"/>
      <name val="微軟正黑體"/>
      <family val="2"/>
      <charset val="136"/>
    </font>
    <font>
      <b/>
      <sz val="84"/>
      <color theme="0"/>
      <name val="文鼎ＰＯＰ－４"/>
      <family val="3"/>
      <charset val="136"/>
    </font>
    <font>
      <sz val="84"/>
      <name val="文鼎ＰＯＰ－４"/>
      <family val="3"/>
      <charset val="136"/>
    </font>
    <font>
      <b/>
      <sz val="84"/>
      <color rgb="FF008000"/>
      <name val="文鼎ＰＯＰ－４"/>
      <family val="3"/>
      <charset val="136"/>
    </font>
    <font>
      <b/>
      <sz val="45"/>
      <color rgb="FF0070C0"/>
      <name val="微軟正黑體"/>
      <family val="2"/>
      <charset val="136"/>
    </font>
    <font>
      <b/>
      <sz val="72"/>
      <color theme="9" tint="-0.249977111117893"/>
      <name val="華康寶風體W4"/>
      <family val="4"/>
      <charset val="136"/>
    </font>
    <font>
      <sz val="72"/>
      <name val="華康寶風體W4"/>
      <family val="4"/>
      <charset val="136"/>
    </font>
    <font>
      <b/>
      <sz val="72"/>
      <color rgb="FF006600"/>
      <name val="微軟正黑體"/>
      <family val="2"/>
      <charset val="136"/>
    </font>
    <font>
      <sz val="72"/>
      <name val="微軟正黑體"/>
      <family val="2"/>
      <charset val="136"/>
    </font>
    <font>
      <sz val="60"/>
      <name val="微軟正黑體"/>
      <family val="2"/>
      <charset val="136"/>
    </font>
    <font>
      <b/>
      <sz val="72"/>
      <color theme="9" tint="-0.249977111117893"/>
      <name val="微軟正黑體"/>
      <family val="2"/>
      <charset val="136"/>
    </font>
    <font>
      <b/>
      <sz val="72"/>
      <color rgb="FF7030A0"/>
      <name val="微軟正黑體"/>
      <family val="2"/>
      <charset val="136"/>
    </font>
    <font>
      <b/>
      <sz val="84"/>
      <color rgb="FF0070C0"/>
      <name val="文鼎ＰＯＰ－４"/>
      <family val="3"/>
      <charset val="136"/>
    </font>
    <font>
      <b/>
      <sz val="72"/>
      <color rgb="FF0070C0"/>
      <name val="微軟正黑體"/>
      <family val="2"/>
      <charset val="136"/>
    </font>
    <font>
      <b/>
      <sz val="72"/>
      <color theme="0"/>
      <name val="華康寶風體W4"/>
      <family val="4"/>
      <charset val="136"/>
    </font>
    <font>
      <b/>
      <sz val="72"/>
      <color rgb="FF7030A0"/>
      <name val="華康寶風體W4"/>
      <family val="4"/>
      <charset val="136"/>
    </font>
    <font>
      <b/>
      <sz val="60"/>
      <name val="微軟正黑體"/>
      <family val="2"/>
      <charset val="136"/>
    </font>
    <font>
      <b/>
      <sz val="72"/>
      <color theme="1"/>
      <name val="微軟正黑體"/>
      <family val="2"/>
      <charset val="136"/>
    </font>
    <font>
      <b/>
      <sz val="72"/>
      <name val="華康寶風體W4"/>
      <family val="4"/>
      <charset val="136"/>
    </font>
    <font>
      <b/>
      <sz val="72"/>
      <color rgb="FFFF0000"/>
      <name val="微軟正黑體"/>
      <family val="2"/>
      <charset val="136"/>
    </font>
    <font>
      <sz val="54"/>
      <name val="微軟正黑體"/>
      <family val="2"/>
      <charset val="136"/>
    </font>
    <font>
      <b/>
      <sz val="54"/>
      <name val="微軟正黑體"/>
      <family val="2"/>
      <charset val="136"/>
    </font>
    <font>
      <sz val="32"/>
      <name val="新細明體"/>
      <family val="1"/>
      <charset val="136"/>
    </font>
    <font>
      <b/>
      <sz val="72"/>
      <color rgb="FFC00000"/>
      <name val="華康寶風體W4"/>
      <family val="4"/>
      <charset val="136"/>
    </font>
    <font>
      <sz val="72"/>
      <name val="新細明體"/>
      <family val="1"/>
      <charset val="136"/>
    </font>
    <font>
      <b/>
      <sz val="54"/>
      <name val="新細明體"/>
      <family val="1"/>
      <charset val="136"/>
      <scheme val="major"/>
    </font>
    <font>
      <sz val="20"/>
      <color indexed="8"/>
      <name val="新細明體"/>
      <family val="1"/>
      <charset val="136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rgb="FFFF99CC"/>
        <bgColor indexed="29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medium">
        <color indexed="59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/>
      <top style="medium">
        <color indexed="59"/>
      </top>
      <bottom/>
      <diagonal/>
    </border>
    <border>
      <left/>
      <right/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</cellStyleXfs>
  <cellXfs count="256">
    <xf numFmtId="0" fontId="0" fillId="0" borderId="0" xfId="0">
      <alignment vertical="center"/>
    </xf>
    <xf numFmtId="0" fontId="24" fillId="24" borderId="23" xfId="0" applyFont="1" applyFill="1" applyBorder="1" applyAlignment="1">
      <alignment horizontal="center" vertical="center"/>
    </xf>
    <xf numFmtId="0" fontId="24" fillId="24" borderId="27" xfId="0" applyFont="1" applyFill="1" applyBorder="1" applyAlignment="1">
      <alignment horizontal="center" vertical="center"/>
    </xf>
    <xf numFmtId="0" fontId="23" fillId="24" borderId="25" xfId="0" applyFont="1" applyFill="1" applyBorder="1" applyAlignment="1">
      <alignment horizontal="left" vertical="center" shrinkToFit="1"/>
    </xf>
    <xf numFmtId="0" fontId="21" fillId="24" borderId="0" xfId="0" applyFont="1" applyFill="1" applyBorder="1" applyAlignment="1">
      <alignment horizontal="center" shrinkToFit="1"/>
    </xf>
    <xf numFmtId="0" fontId="23" fillId="24" borderId="0" xfId="0" applyFont="1" applyFill="1" applyBorder="1" applyAlignment="1">
      <alignment horizontal="left" shrinkToFit="1"/>
    </xf>
    <xf numFmtId="0" fontId="24" fillId="24" borderId="0" xfId="0" applyFont="1" applyFill="1" applyBorder="1" applyAlignment="1">
      <alignment horizontal="center" shrinkToFit="1"/>
    </xf>
    <xf numFmtId="0" fontId="24" fillId="24" borderId="0" xfId="0" applyFont="1" applyFill="1" applyBorder="1" applyAlignment="1">
      <alignment horizontal="left" shrinkToFit="1"/>
    </xf>
    <xf numFmtId="0" fontId="25" fillId="24" borderId="0" xfId="0" applyFont="1" applyFill="1" applyBorder="1" applyAlignment="1">
      <alignment horizontal="left"/>
    </xf>
    <xf numFmtId="0" fontId="25" fillId="24" borderId="0" xfId="0" applyFont="1" applyFill="1" applyBorder="1" applyAlignment="1">
      <alignment horizontal="center" shrinkToFit="1"/>
    </xf>
    <xf numFmtId="0" fontId="24" fillId="24" borderId="0" xfId="0" applyFont="1" applyFill="1" applyBorder="1" applyAlignment="1">
      <alignment horizontal="right"/>
    </xf>
    <xf numFmtId="0" fontId="24" fillId="24" borderId="0" xfId="0" applyFont="1" applyFill="1" applyBorder="1" applyAlignment="1">
      <alignment horizontal="left"/>
    </xf>
    <xf numFmtId="0" fontId="24" fillId="24" borderId="0" xfId="0" applyFont="1" applyFill="1" applyBorder="1" applyAlignment="1">
      <alignment horizontal="center"/>
    </xf>
    <xf numFmtId="0" fontId="24" fillId="24" borderId="14" xfId="0" applyFont="1" applyFill="1" applyBorder="1" applyAlignment="1">
      <alignment horizontal="center" vertical="center" textRotation="255"/>
    </xf>
    <xf numFmtId="0" fontId="26" fillId="24" borderId="15" xfId="0" applyFont="1" applyFill="1" applyBorder="1" applyAlignment="1">
      <alignment vertical="center" textRotation="255"/>
    </xf>
    <xf numFmtId="0" fontId="26" fillId="24" borderId="16" xfId="0" applyFont="1" applyFill="1" applyBorder="1" applyAlignment="1">
      <alignment horizontal="center" vertical="center"/>
    </xf>
    <xf numFmtId="0" fontId="26" fillId="24" borderId="16" xfId="0" applyFont="1" applyFill="1" applyBorder="1" applyAlignment="1">
      <alignment horizontal="center" vertical="center" shrinkToFit="1"/>
    </xf>
    <xf numFmtId="0" fontId="26" fillId="24" borderId="15" xfId="0" applyFont="1" applyFill="1" applyBorder="1" applyAlignment="1">
      <alignment horizontal="center" vertical="center"/>
    </xf>
    <xf numFmtId="0" fontId="27" fillId="24" borderId="15" xfId="0" applyFont="1" applyFill="1" applyBorder="1" applyAlignment="1">
      <alignment horizontal="center" vertical="center" textRotation="255"/>
    </xf>
    <xf numFmtId="0" fontId="24" fillId="24" borderId="17" xfId="0" applyFont="1" applyFill="1" applyBorder="1" applyAlignment="1">
      <alignment horizontal="center" vertical="center"/>
    </xf>
    <xf numFmtId="0" fontId="24" fillId="24" borderId="16" xfId="0" applyFont="1" applyFill="1" applyBorder="1" applyAlignment="1">
      <alignment horizontal="center" vertical="center"/>
    </xf>
    <xf numFmtId="0" fontId="24" fillId="24" borderId="18" xfId="0" applyFont="1" applyFill="1" applyBorder="1" applyAlignment="1">
      <alignment horizontal="center" vertical="center"/>
    </xf>
    <xf numFmtId="0" fontId="28" fillId="24" borderId="0" xfId="0" applyFont="1" applyFill="1" applyBorder="1" applyAlignment="1">
      <alignment horizontal="center" vertical="center"/>
    </xf>
    <xf numFmtId="0" fontId="26" fillId="24" borderId="0" xfId="0" applyFont="1" applyFill="1">
      <alignment vertical="center"/>
    </xf>
    <xf numFmtId="0" fontId="26" fillId="25" borderId="20" xfId="0" applyFont="1" applyFill="1" applyBorder="1" applyAlignment="1">
      <alignment horizontal="center" vertical="center" wrapText="1" shrinkToFit="1"/>
    </xf>
    <xf numFmtId="0" fontId="24" fillId="24" borderId="21" xfId="0" applyFont="1" applyFill="1" applyBorder="1" applyAlignment="1">
      <alignment horizontal="center" vertical="center"/>
    </xf>
    <xf numFmtId="0" fontId="28" fillId="24" borderId="0" xfId="0" applyFont="1" applyFill="1">
      <alignment vertical="center"/>
    </xf>
    <xf numFmtId="0" fontId="24" fillId="24" borderId="25" xfId="0" applyFont="1" applyFill="1" applyBorder="1" applyAlignment="1">
      <alignment horizontal="center" vertical="center" shrinkToFit="1"/>
    </xf>
    <xf numFmtId="0" fontId="24" fillId="24" borderId="25" xfId="0" applyFont="1" applyFill="1" applyBorder="1" applyAlignment="1">
      <alignment horizontal="center" vertical="center"/>
    </xf>
    <xf numFmtId="0" fontId="23" fillId="24" borderId="25" xfId="0" applyFont="1" applyFill="1" applyBorder="1" applyAlignment="1">
      <alignment vertical="center" shrinkToFit="1"/>
    </xf>
    <xf numFmtId="0" fontId="23" fillId="24" borderId="25" xfId="0" applyFont="1" applyFill="1" applyBorder="1" applyAlignment="1">
      <alignment vertical="center" textRotation="180" shrinkToFit="1"/>
    </xf>
    <xf numFmtId="0" fontId="24" fillId="24" borderId="25" xfId="0" applyFont="1" applyFill="1" applyBorder="1" applyAlignment="1">
      <alignment horizontal="center"/>
    </xf>
    <xf numFmtId="0" fontId="24" fillId="24" borderId="25" xfId="0" applyFont="1" applyFill="1" applyBorder="1" applyAlignment="1">
      <alignment horizontal="left" vertical="center"/>
    </xf>
    <xf numFmtId="0" fontId="24" fillId="24" borderId="30" xfId="0" applyFont="1" applyFill="1" applyBorder="1" applyAlignment="1">
      <alignment horizontal="left"/>
    </xf>
    <xf numFmtId="0" fontId="24" fillId="24" borderId="31" xfId="0" applyFont="1" applyFill="1" applyBorder="1" applyAlignment="1">
      <alignment horizontal="center" vertical="center"/>
    </xf>
    <xf numFmtId="0" fontId="24" fillId="24" borderId="32" xfId="0" applyFont="1" applyFill="1" applyBorder="1" applyAlignment="1">
      <alignment horizontal="center" vertical="center"/>
    </xf>
    <xf numFmtId="0" fontId="24" fillId="24" borderId="25" xfId="0" applyFont="1" applyFill="1" applyBorder="1" applyAlignment="1">
      <alignment horizontal="left"/>
    </xf>
    <xf numFmtId="0" fontId="23" fillId="24" borderId="0" xfId="0" applyFont="1" applyFill="1" applyBorder="1" applyAlignment="1">
      <alignment horizontal="right"/>
    </xf>
    <xf numFmtId="0" fontId="23" fillId="24" borderId="0" xfId="0" applyFont="1" applyFill="1">
      <alignment vertical="center"/>
    </xf>
    <xf numFmtId="0" fontId="23" fillId="24" borderId="0" xfId="0" applyFont="1" applyFill="1" applyBorder="1">
      <alignment vertical="center"/>
    </xf>
    <xf numFmtId="0" fontId="23" fillId="24" borderId="0" xfId="0" applyFont="1" applyFill="1" applyBorder="1" applyAlignment="1">
      <alignment horizontal="center" vertical="center"/>
    </xf>
    <xf numFmtId="0" fontId="23" fillId="25" borderId="20" xfId="0" applyFont="1" applyFill="1" applyBorder="1" applyAlignment="1">
      <alignment horizontal="center" vertical="center" shrinkToFit="1"/>
    </xf>
    <xf numFmtId="14" fontId="23" fillId="25" borderId="20" xfId="0" applyNumberFormat="1" applyFont="1" applyFill="1" applyBorder="1" applyAlignment="1">
      <alignment horizontal="center" vertical="center" shrinkToFit="1"/>
    </xf>
    <xf numFmtId="0" fontId="24" fillId="24" borderId="35" xfId="0" applyFont="1" applyFill="1" applyBorder="1" applyAlignment="1">
      <alignment horizontal="center" vertical="center"/>
    </xf>
    <xf numFmtId="0" fontId="23" fillId="24" borderId="28" xfId="0" applyFont="1" applyFill="1" applyBorder="1">
      <alignment vertical="center"/>
    </xf>
    <xf numFmtId="0" fontId="23" fillId="24" borderId="34" xfId="0" applyFont="1" applyFill="1" applyBorder="1">
      <alignment vertical="center"/>
    </xf>
    <xf numFmtId="0" fontId="23" fillId="24" borderId="26" xfId="0" applyFont="1" applyFill="1" applyBorder="1" applyAlignment="1">
      <alignment horizontal="left" vertical="center" shrinkToFit="1"/>
    </xf>
    <xf numFmtId="0" fontId="23" fillId="24" borderId="13" xfId="0" applyFont="1" applyFill="1" applyBorder="1" applyAlignment="1">
      <alignment vertical="center" textRotation="180" shrinkToFit="1"/>
    </xf>
    <xf numFmtId="0" fontId="23" fillId="24" borderId="29" xfId="0" applyFont="1" applyFill="1" applyBorder="1" applyAlignment="1">
      <alignment vertical="center" textRotation="180" shrinkToFit="1"/>
    </xf>
    <xf numFmtId="0" fontId="23" fillId="24" borderId="38" xfId="0" applyFont="1" applyFill="1" applyBorder="1" applyAlignment="1">
      <alignment vertical="center" textRotation="180" shrinkToFit="1"/>
    </xf>
    <xf numFmtId="0" fontId="23" fillId="24" borderId="38" xfId="0" applyFont="1" applyFill="1" applyBorder="1" applyAlignment="1">
      <alignment horizontal="left" vertical="center" shrinkToFit="1"/>
    </xf>
    <xf numFmtId="0" fontId="23" fillId="24" borderId="38" xfId="0" applyFont="1" applyFill="1" applyBorder="1" applyAlignment="1">
      <alignment vertical="center" shrinkToFit="1"/>
    </xf>
    <xf numFmtId="0" fontId="24" fillId="24" borderId="38" xfId="0" applyFont="1" applyFill="1" applyBorder="1" applyAlignment="1">
      <alignment horizontal="left" vertical="center"/>
    </xf>
    <xf numFmtId="0" fontId="24" fillId="24" borderId="0" xfId="0" applyFont="1" applyFill="1">
      <alignment vertical="center"/>
    </xf>
    <xf numFmtId="0" fontId="24" fillId="24" borderId="0" xfId="0" applyFont="1" applyFill="1" applyAlignment="1">
      <alignment horizontal="left" vertical="center"/>
    </xf>
    <xf numFmtId="0" fontId="24" fillId="24" borderId="0" xfId="0" applyFont="1" applyFill="1" applyBorder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0" fillId="24" borderId="0" xfId="0" applyFont="1" applyFill="1" applyBorder="1">
      <alignment vertical="center"/>
    </xf>
    <xf numFmtId="0" fontId="0" fillId="24" borderId="0" xfId="0" applyFont="1" applyFill="1" applyBorder="1" applyAlignment="1">
      <alignment horizontal="center" vertical="center"/>
    </xf>
    <xf numFmtId="0" fontId="0" fillId="24" borderId="0" xfId="0" applyFont="1" applyFill="1" applyBorder="1" applyAlignment="1">
      <alignment horizontal="center" shrinkToFit="1"/>
    </xf>
    <xf numFmtId="0" fontId="0" fillId="24" borderId="0" xfId="0" applyFont="1" applyFill="1" applyBorder="1" applyAlignment="1">
      <alignment horizontal="right"/>
    </xf>
    <xf numFmtId="0" fontId="24" fillId="24" borderId="19" xfId="0" applyFont="1" applyFill="1" applyBorder="1" applyAlignment="1">
      <alignment horizontal="center"/>
    </xf>
    <xf numFmtId="0" fontId="24" fillId="24" borderId="22" xfId="0" applyFont="1" applyFill="1" applyBorder="1">
      <alignment vertical="center"/>
    </xf>
    <xf numFmtId="0" fontId="24" fillId="24" borderId="24" xfId="0" applyFont="1" applyFill="1" applyBorder="1" applyAlignment="1">
      <alignment horizontal="center"/>
    </xf>
    <xf numFmtId="176" fontId="24" fillId="24" borderId="26" xfId="0" applyNumberFormat="1" applyFont="1" applyFill="1" applyBorder="1" applyAlignment="1">
      <alignment horizontal="right"/>
    </xf>
    <xf numFmtId="0" fontId="0" fillId="24" borderId="0" xfId="0" applyFont="1" applyFill="1">
      <alignment vertical="center"/>
    </xf>
    <xf numFmtId="0" fontId="0" fillId="24" borderId="0" xfId="0" applyFont="1" applyFill="1" applyAlignment="1">
      <alignment vertical="center" shrinkToFit="1"/>
    </xf>
    <xf numFmtId="0" fontId="24" fillId="24" borderId="26" xfId="0" applyFont="1" applyFill="1" applyBorder="1">
      <alignment vertical="center"/>
    </xf>
    <xf numFmtId="0" fontId="0" fillId="24" borderId="0" xfId="0" applyFont="1" applyFill="1" applyBorder="1" applyAlignment="1">
      <alignment horizontal="left" vertical="center" wrapText="1"/>
    </xf>
    <xf numFmtId="177" fontId="0" fillId="24" borderId="0" xfId="0" applyNumberFormat="1" applyFont="1" applyFill="1" applyBorder="1" applyAlignment="1">
      <alignment horizontal="center" vertical="center"/>
    </xf>
    <xf numFmtId="178" fontId="0" fillId="24" borderId="0" xfId="0" applyNumberFormat="1" applyFont="1" applyFill="1" applyBorder="1" applyAlignment="1">
      <alignment horizontal="center" vertical="center"/>
    </xf>
    <xf numFmtId="0" fontId="0" fillId="24" borderId="19" xfId="0" applyFont="1" applyFill="1" applyBorder="1" applyAlignment="1">
      <alignment horizontal="center" vertical="center" shrinkToFit="1"/>
    </xf>
    <xf numFmtId="0" fontId="0" fillId="24" borderId="28" xfId="0" applyFont="1" applyFill="1" applyBorder="1">
      <alignment vertical="center"/>
    </xf>
    <xf numFmtId="0" fontId="0" fillId="24" borderId="24" xfId="0" applyFont="1" applyFill="1" applyBorder="1" applyAlignment="1">
      <alignment horizontal="center" vertical="center" shrinkToFit="1"/>
    </xf>
    <xf numFmtId="0" fontId="0" fillId="24" borderId="29" xfId="0" applyFont="1" applyFill="1" applyBorder="1" applyAlignment="1">
      <alignment horizontal="right"/>
    </xf>
    <xf numFmtId="179" fontId="24" fillId="24" borderId="26" xfId="0" applyNumberFormat="1" applyFont="1" applyFill="1" applyBorder="1" applyAlignment="1">
      <alignment horizontal="right"/>
    </xf>
    <xf numFmtId="9" fontId="0" fillId="24" borderId="0" xfId="0" applyNumberFormat="1" applyFont="1" applyFill="1" applyBorder="1">
      <alignment vertical="center"/>
    </xf>
    <xf numFmtId="0" fontId="23" fillId="24" borderId="25" xfId="0" applyFont="1" applyFill="1" applyBorder="1" applyAlignment="1">
      <alignment vertical="center" textRotation="255" shrinkToFit="1"/>
    </xf>
    <xf numFmtId="0" fontId="29" fillId="24" borderId="0" xfId="0" applyFont="1" applyFill="1">
      <alignment vertical="center"/>
    </xf>
    <xf numFmtId="0" fontId="24" fillId="24" borderId="27" xfId="0" applyFont="1" applyFill="1" applyBorder="1" applyAlignment="1">
      <alignment horizontal="center"/>
    </xf>
    <xf numFmtId="0" fontId="23" fillId="24" borderId="25" xfId="0" applyFont="1" applyFill="1" applyBorder="1" applyAlignment="1">
      <alignment horizontal="left" vertical="center" wrapText="1" shrinkToFit="1"/>
    </xf>
    <xf numFmtId="0" fontId="0" fillId="24" borderId="33" xfId="0" applyFont="1" applyFill="1" applyBorder="1" applyAlignment="1">
      <alignment horizontal="center" vertical="center" shrinkToFit="1"/>
    </xf>
    <xf numFmtId="0" fontId="23" fillId="24" borderId="21" xfId="0" applyFont="1" applyFill="1" applyBorder="1" applyAlignment="1">
      <alignment horizontal="center" vertical="center" shrinkToFit="1"/>
    </xf>
    <xf numFmtId="0" fontId="23" fillId="24" borderId="25" xfId="0" applyFont="1" applyFill="1" applyBorder="1" applyAlignment="1">
      <alignment horizontal="center" vertical="center" shrinkToFit="1"/>
    </xf>
    <xf numFmtId="0" fontId="0" fillId="24" borderId="13" xfId="0" applyFont="1" applyFill="1" applyBorder="1" applyAlignment="1">
      <alignment vertical="center" shrinkToFit="1"/>
    </xf>
    <xf numFmtId="0" fontId="30" fillId="24" borderId="25" xfId="0" applyFont="1" applyFill="1" applyBorder="1" applyAlignment="1">
      <alignment horizontal="left" vertical="center" shrinkToFit="1"/>
    </xf>
    <xf numFmtId="0" fontId="30" fillId="24" borderId="25" xfId="0" applyFont="1" applyFill="1" applyBorder="1" applyAlignment="1">
      <alignment horizontal="left" vertical="center" wrapText="1" shrinkToFit="1"/>
    </xf>
    <xf numFmtId="0" fontId="0" fillId="24" borderId="37" xfId="0" applyFont="1" applyFill="1" applyBorder="1" applyAlignment="1">
      <alignment horizontal="center" vertical="center" shrinkToFit="1"/>
    </xf>
    <xf numFmtId="0" fontId="24" fillId="24" borderId="39" xfId="0" applyFont="1" applyFill="1" applyBorder="1" applyAlignment="1">
      <alignment horizontal="center" vertical="center"/>
    </xf>
    <xf numFmtId="0" fontId="0" fillId="24" borderId="0" xfId="0" applyFont="1" applyFill="1" applyAlignment="1">
      <alignment horizontal="center" vertical="center"/>
    </xf>
    <xf numFmtId="0" fontId="0" fillId="24" borderId="0" xfId="0" applyFont="1" applyFill="1" applyBorder="1" applyAlignment="1">
      <alignment horizontal="right" vertical="top"/>
    </xf>
    <xf numFmtId="0" fontId="0" fillId="24" borderId="0" xfId="0" applyFont="1" applyFill="1" applyBorder="1" applyAlignment="1">
      <alignment horizontal="left" vertical="center" shrinkToFit="1"/>
    </xf>
    <xf numFmtId="0" fontId="23" fillId="24" borderId="44" xfId="0" applyFont="1" applyFill="1" applyBorder="1" applyAlignment="1">
      <alignment horizontal="left" vertical="center" shrinkToFit="1"/>
    </xf>
    <xf numFmtId="0" fontId="23" fillId="24" borderId="44" xfId="0" applyFont="1" applyFill="1" applyBorder="1" applyAlignment="1">
      <alignment vertical="center" textRotation="180" shrinkToFit="1"/>
    </xf>
    <xf numFmtId="0" fontId="23" fillId="24" borderId="0" xfId="0" applyFont="1" applyFill="1" applyBorder="1" applyAlignment="1">
      <alignment horizontal="left" vertical="center" shrinkToFit="1"/>
    </xf>
    <xf numFmtId="0" fontId="23" fillId="24" borderId="0" xfId="0" applyFont="1" applyFill="1" applyBorder="1" applyAlignment="1">
      <alignment vertical="center" textRotation="180" shrinkToFit="1"/>
    </xf>
    <xf numFmtId="0" fontId="23" fillId="24" borderId="43" xfId="0" applyFont="1" applyFill="1" applyBorder="1">
      <alignment vertical="center"/>
    </xf>
    <xf numFmtId="0" fontId="23" fillId="24" borderId="13" xfId="0" applyFont="1" applyFill="1" applyBorder="1" applyAlignment="1">
      <alignment horizontal="left" vertical="center"/>
    </xf>
    <xf numFmtId="0" fontId="0" fillId="24" borderId="0" xfId="0" applyFont="1" applyFill="1" applyBorder="1" applyAlignment="1">
      <alignment horizontal="left"/>
    </xf>
    <xf numFmtId="0" fontId="26" fillId="24" borderId="16" xfId="0" applyFont="1" applyFill="1" applyBorder="1" applyAlignment="1">
      <alignment horizontal="center" vertical="center" wrapText="1"/>
    </xf>
    <xf numFmtId="0" fontId="23" fillId="25" borderId="42" xfId="0" applyFont="1" applyFill="1" applyBorder="1" applyAlignment="1">
      <alignment horizontal="center" vertical="center" shrinkToFit="1"/>
    </xf>
    <xf numFmtId="14" fontId="23" fillId="25" borderId="42" xfId="0" applyNumberFormat="1" applyFont="1" applyFill="1" applyBorder="1" applyAlignment="1">
      <alignment horizontal="center" vertical="center" shrinkToFit="1"/>
    </xf>
    <xf numFmtId="0" fontId="23" fillId="24" borderId="21" xfId="0" applyFont="1" applyFill="1" applyBorder="1" applyAlignment="1">
      <alignment horizontal="left" vertical="center" shrinkToFit="1"/>
    </xf>
    <xf numFmtId="0" fontId="30" fillId="24" borderId="25" xfId="0" applyFont="1" applyFill="1" applyBorder="1" applyAlignment="1">
      <alignment vertical="center" shrinkToFit="1"/>
    </xf>
    <xf numFmtId="0" fontId="23" fillId="24" borderId="29" xfId="0" applyFont="1" applyFill="1" applyBorder="1" applyAlignment="1">
      <alignment horizontal="left" vertical="center" shrinkToFit="1"/>
    </xf>
    <xf numFmtId="0" fontId="31" fillId="24" borderId="38" xfId="0" applyFont="1" applyFill="1" applyBorder="1" applyAlignment="1">
      <alignment horizontal="left" vertical="center"/>
    </xf>
    <xf numFmtId="0" fontId="32" fillId="24" borderId="25" xfId="0" applyFont="1" applyFill="1" applyBorder="1" applyAlignment="1">
      <alignment horizontal="left" vertical="center" shrinkToFit="1"/>
    </xf>
    <xf numFmtId="0" fontId="32" fillId="24" borderId="25" xfId="0" applyFont="1" applyFill="1" applyBorder="1" applyAlignment="1">
      <alignment horizontal="left" vertical="center" wrapText="1" shrinkToFit="1"/>
    </xf>
    <xf numFmtId="0" fontId="23" fillId="26" borderId="20" xfId="0" applyFont="1" applyFill="1" applyBorder="1" applyAlignment="1">
      <alignment horizontal="center" vertical="center" shrinkToFit="1"/>
    </xf>
    <xf numFmtId="0" fontId="26" fillId="26" borderId="20" xfId="0" applyFont="1" applyFill="1" applyBorder="1" applyAlignment="1">
      <alignment horizontal="center" vertical="center" wrapText="1" shrinkToFit="1"/>
    </xf>
    <xf numFmtId="14" fontId="23" fillId="26" borderId="20" xfId="0" applyNumberFormat="1" applyFont="1" applyFill="1" applyBorder="1" applyAlignment="1">
      <alignment horizontal="center" vertical="center" shrinkToFit="1"/>
    </xf>
    <xf numFmtId="14" fontId="23" fillId="26" borderId="42" xfId="0" applyNumberFormat="1" applyFont="1" applyFill="1" applyBorder="1" applyAlignment="1">
      <alignment horizontal="center" vertical="center" shrinkToFit="1"/>
    </xf>
    <xf numFmtId="0" fontId="23" fillId="26" borderId="42" xfId="0" applyFont="1" applyFill="1" applyBorder="1" applyAlignment="1">
      <alignment horizontal="center" vertical="center" shrinkToFit="1"/>
    </xf>
    <xf numFmtId="0" fontId="23" fillId="26" borderId="21" xfId="0" applyFont="1" applyFill="1" applyBorder="1" applyAlignment="1">
      <alignment horizontal="center" vertical="center" shrinkToFit="1"/>
    </xf>
    <xf numFmtId="0" fontId="23" fillId="26" borderId="30" xfId="0" applyFont="1" applyFill="1" applyBorder="1" applyAlignment="1">
      <alignment horizontal="center" vertical="center" shrinkToFit="1"/>
    </xf>
    <xf numFmtId="0" fontId="23" fillId="24" borderId="45" xfId="0" applyFont="1" applyFill="1" applyBorder="1" applyAlignment="1">
      <alignment horizontal="left" vertical="center" shrinkToFit="1"/>
    </xf>
    <xf numFmtId="0" fontId="23" fillId="24" borderId="13" xfId="0" applyFont="1" applyFill="1" applyBorder="1" applyAlignment="1">
      <alignment horizontal="left" vertical="center" shrinkToFit="1"/>
    </xf>
    <xf numFmtId="0" fontId="23" fillId="24" borderId="13" xfId="0" applyFont="1" applyFill="1" applyBorder="1" applyAlignment="1">
      <alignment vertical="center" shrinkToFit="1"/>
    </xf>
    <xf numFmtId="0" fontId="23" fillId="24" borderId="46" xfId="0" applyFont="1" applyFill="1" applyBorder="1" applyAlignment="1">
      <alignment vertical="center" textRotation="180" shrinkToFit="1"/>
    </xf>
    <xf numFmtId="0" fontId="42" fillId="24" borderId="0" xfId="0" applyFont="1" applyFill="1" applyBorder="1" applyAlignment="1">
      <alignment horizontal="left" vertical="center" wrapText="1"/>
    </xf>
    <xf numFmtId="0" fontId="35" fillId="24" borderId="0" xfId="0" applyFont="1" applyFill="1">
      <alignment vertical="center"/>
    </xf>
    <xf numFmtId="0" fontId="35" fillId="24" borderId="0" xfId="0" applyFont="1" applyFill="1" applyBorder="1">
      <alignment vertical="center"/>
    </xf>
    <xf numFmtId="0" fontId="43" fillId="24" borderId="0" xfId="45" applyFont="1" applyFill="1" applyBorder="1" applyAlignment="1">
      <alignment horizontal="center" vertical="center" wrapText="1"/>
    </xf>
    <xf numFmtId="0" fontId="37" fillId="24" borderId="48" xfId="0" applyFont="1" applyFill="1" applyBorder="1" applyAlignment="1">
      <alignment vertical="center" wrapText="1"/>
    </xf>
    <xf numFmtId="0" fontId="0" fillId="24" borderId="0" xfId="0" applyFill="1">
      <alignment vertical="center"/>
    </xf>
    <xf numFmtId="0" fontId="0" fillId="24" borderId="0" xfId="0" applyFill="1" applyBorder="1">
      <alignment vertical="center"/>
    </xf>
    <xf numFmtId="14" fontId="43" fillId="24" borderId="0" xfId="42" applyNumberFormat="1" applyFont="1" applyFill="1" applyBorder="1" applyAlignment="1">
      <alignment horizontal="center" vertical="center" shrinkToFit="1"/>
    </xf>
    <xf numFmtId="57" fontId="44" fillId="27" borderId="46" xfId="44" applyNumberFormat="1" applyFont="1" applyFill="1" applyBorder="1" applyAlignment="1">
      <alignment horizontal="center" vertical="center" shrinkToFit="1"/>
    </xf>
    <xf numFmtId="0" fontId="46" fillId="27" borderId="0" xfId="0" applyFont="1" applyFill="1">
      <alignment vertical="center"/>
    </xf>
    <xf numFmtId="0" fontId="46" fillId="27" borderId="0" xfId="0" applyFont="1" applyFill="1" applyBorder="1">
      <alignment vertical="center"/>
    </xf>
    <xf numFmtId="0" fontId="47" fillId="0" borderId="45" xfId="45" applyFont="1" applyFill="1" applyBorder="1" applyAlignment="1">
      <alignment horizontal="center" vertical="center" wrapText="1"/>
    </xf>
    <xf numFmtId="0" fontId="47" fillId="0" borderId="13" xfId="45" applyFont="1" applyFill="1" applyBorder="1" applyAlignment="1">
      <alignment horizontal="center" vertical="center" wrapText="1"/>
    </xf>
    <xf numFmtId="0" fontId="48" fillId="24" borderId="0" xfId="0" applyFont="1" applyFill="1">
      <alignment vertical="center"/>
    </xf>
    <xf numFmtId="0" fontId="48" fillId="24" borderId="0" xfId="0" applyFont="1" applyFill="1" applyBorder="1">
      <alignment vertical="center"/>
    </xf>
    <xf numFmtId="14" fontId="49" fillId="28" borderId="13" xfId="42" applyNumberFormat="1" applyFont="1" applyFill="1" applyBorder="1" applyAlignment="1">
      <alignment horizontal="center" vertical="center" shrinkToFit="1"/>
    </xf>
    <xf numFmtId="0" fontId="50" fillId="24" borderId="0" xfId="0" applyFont="1" applyFill="1">
      <alignment vertical="center"/>
    </xf>
    <xf numFmtId="14" fontId="51" fillId="24" borderId="0" xfId="42" applyNumberFormat="1" applyFont="1" applyFill="1" applyBorder="1" applyAlignment="1">
      <alignment horizontal="center" vertical="center" shrinkToFit="1"/>
    </xf>
    <xf numFmtId="0" fontId="50" fillId="24" borderId="0" xfId="0" applyFont="1" applyFill="1" applyBorder="1">
      <alignment vertical="center"/>
    </xf>
    <xf numFmtId="14" fontId="47" fillId="24" borderId="13" xfId="42" applyNumberFormat="1" applyFont="1" applyFill="1" applyBorder="1" applyAlignment="1">
      <alignment horizontal="center" vertical="center" shrinkToFit="1"/>
    </xf>
    <xf numFmtId="14" fontId="52" fillId="24" borderId="0" xfId="42" applyNumberFormat="1" applyFont="1" applyFill="1" applyBorder="1" applyAlignment="1">
      <alignment horizontal="center" vertical="center" shrinkToFit="1"/>
    </xf>
    <xf numFmtId="0" fontId="53" fillId="24" borderId="13" xfId="44" applyFont="1" applyFill="1" applyBorder="1" applyAlignment="1">
      <alignment horizontal="center" vertical="center"/>
    </xf>
    <xf numFmtId="0" fontId="54" fillId="24" borderId="0" xfId="0" applyFont="1" applyFill="1">
      <alignment vertical="center"/>
    </xf>
    <xf numFmtId="0" fontId="54" fillId="24" borderId="0" xfId="0" applyFont="1" applyFill="1" applyBorder="1">
      <alignment vertical="center"/>
    </xf>
    <xf numFmtId="0" fontId="55" fillId="0" borderId="13" xfId="45" applyFont="1" applyFill="1" applyBorder="1" applyAlignment="1">
      <alignment horizontal="center" vertical="center" wrapText="1"/>
    </xf>
    <xf numFmtId="0" fontId="56" fillId="24" borderId="0" xfId="0" applyFont="1" applyFill="1">
      <alignment vertical="center"/>
    </xf>
    <xf numFmtId="0" fontId="56" fillId="24" borderId="0" xfId="0" applyFont="1" applyFill="1" applyBorder="1">
      <alignment vertical="center"/>
    </xf>
    <xf numFmtId="0" fontId="47" fillId="0" borderId="46" xfId="44" applyFont="1" applyFill="1" applyBorder="1" applyAlignment="1">
      <alignment horizontal="center" vertical="center"/>
    </xf>
    <xf numFmtId="0" fontId="47" fillId="0" borderId="50" xfId="44" applyFont="1" applyFill="1" applyBorder="1" applyAlignment="1">
      <alignment horizontal="center" vertical="center"/>
    </xf>
    <xf numFmtId="0" fontId="57" fillId="24" borderId="0" xfId="0" applyFont="1" applyFill="1">
      <alignment vertical="center"/>
    </xf>
    <xf numFmtId="0" fontId="57" fillId="24" borderId="0" xfId="0" applyFont="1" applyFill="1" applyBorder="1">
      <alignment vertical="center"/>
    </xf>
    <xf numFmtId="57" fontId="44" fillId="31" borderId="46" xfId="44" applyNumberFormat="1" applyFont="1" applyFill="1" applyBorder="1" applyAlignment="1">
      <alignment horizontal="center" vertical="center" shrinkToFit="1"/>
    </xf>
    <xf numFmtId="0" fontId="46" fillId="31" borderId="0" xfId="0" applyFont="1" applyFill="1">
      <alignment vertical="center"/>
    </xf>
    <xf numFmtId="0" fontId="46" fillId="31" borderId="0" xfId="0" applyFont="1" applyFill="1" applyBorder="1">
      <alignment vertical="center"/>
    </xf>
    <xf numFmtId="0" fontId="47" fillId="0" borderId="47" xfId="45" applyFont="1" applyFill="1" applyBorder="1" applyAlignment="1">
      <alignment horizontal="center" vertical="center" wrapText="1"/>
    </xf>
    <xf numFmtId="0" fontId="58" fillId="0" borderId="47" xfId="45" applyFont="1" applyFill="1" applyBorder="1" applyAlignment="1">
      <alignment horizontal="center" vertical="center" wrapText="1"/>
    </xf>
    <xf numFmtId="0" fontId="59" fillId="0" borderId="47" xfId="45" applyFont="1" applyFill="1" applyBorder="1" applyAlignment="1">
      <alignment horizontal="center" vertical="center" wrapText="1"/>
    </xf>
    <xf numFmtId="14" fontId="60" fillId="24" borderId="47" xfId="42" applyNumberFormat="1" applyFont="1" applyFill="1" applyBorder="1" applyAlignment="1">
      <alignment horizontal="center" vertical="center" shrinkToFit="1"/>
    </xf>
    <xf numFmtId="14" fontId="47" fillId="24" borderId="47" xfId="42" applyNumberFormat="1" applyFont="1" applyFill="1" applyBorder="1" applyAlignment="1">
      <alignment horizontal="center" vertical="center" shrinkToFit="1"/>
    </xf>
    <xf numFmtId="14" fontId="61" fillId="24" borderId="0" xfId="42" applyNumberFormat="1" applyFont="1" applyFill="1" applyBorder="1" applyAlignment="1">
      <alignment horizontal="center" vertical="center" shrinkToFit="1"/>
    </xf>
    <xf numFmtId="0" fontId="62" fillId="30" borderId="47" xfId="0" applyFont="1" applyFill="1" applyBorder="1" applyAlignment="1">
      <alignment horizontal="center" vertical="center"/>
    </xf>
    <xf numFmtId="0" fontId="62" fillId="28" borderId="47" xfId="44" applyFont="1" applyFill="1" applyBorder="1" applyAlignment="1">
      <alignment horizontal="center" vertical="center"/>
    </xf>
    <xf numFmtId="0" fontId="53" fillId="24" borderId="47" xfId="44" applyFont="1" applyFill="1" applyBorder="1" applyAlignment="1">
      <alignment horizontal="center" vertical="center"/>
    </xf>
    <xf numFmtId="14" fontId="63" fillId="24" borderId="47" xfId="42" applyNumberFormat="1" applyFont="1" applyFill="1" applyBorder="1" applyAlignment="1">
      <alignment horizontal="center" vertical="center" shrinkToFit="1"/>
    </xf>
    <xf numFmtId="0" fontId="62" fillId="29" borderId="13" xfId="44" applyFont="1" applyFill="1" applyBorder="1" applyAlignment="1">
      <alignment horizontal="center" vertical="center"/>
    </xf>
    <xf numFmtId="57" fontId="46" fillId="33" borderId="12" xfId="44" applyNumberFormat="1" applyFont="1" applyFill="1" applyBorder="1" applyAlignment="1">
      <alignment horizontal="center" vertical="center" shrinkToFit="1"/>
    </xf>
    <xf numFmtId="0" fontId="46" fillId="33" borderId="0" xfId="0" applyFont="1" applyFill="1">
      <alignment vertical="center"/>
    </xf>
    <xf numFmtId="0" fontId="46" fillId="33" borderId="0" xfId="0" applyFont="1" applyFill="1" applyBorder="1">
      <alignment vertical="center"/>
    </xf>
    <xf numFmtId="0" fontId="64" fillId="24" borderId="13" xfId="45" applyFont="1" applyFill="1" applyBorder="1" applyAlignment="1">
      <alignment horizontal="center" vertical="center" wrapText="1"/>
    </xf>
    <xf numFmtId="14" fontId="49" fillId="28" borderId="47" xfId="42" applyNumberFormat="1" applyFont="1" applyFill="1" applyBorder="1" applyAlignment="1">
      <alignment horizontal="center" vertical="center" shrinkToFit="1"/>
    </xf>
    <xf numFmtId="14" fontId="49" fillId="24" borderId="13" xfId="42" applyNumberFormat="1" applyFont="1" applyFill="1" applyBorder="1" applyAlignment="1">
      <alignment horizontal="center" vertical="center" shrinkToFit="1"/>
    </xf>
    <xf numFmtId="0" fontId="47" fillId="24" borderId="47" xfId="44" applyFont="1" applyFill="1" applyBorder="1" applyAlignment="1">
      <alignment horizontal="center" vertical="center"/>
    </xf>
    <xf numFmtId="0" fontId="65" fillId="24" borderId="47" xfId="44" applyFont="1" applyFill="1" applyBorder="1" applyAlignment="1">
      <alignment horizontal="center" vertical="center"/>
    </xf>
    <xf numFmtId="14" fontId="64" fillId="24" borderId="47" xfId="42" applyNumberFormat="1" applyFont="1" applyFill="1" applyBorder="1" applyAlignment="1">
      <alignment horizontal="center" vertical="center" shrinkToFit="1"/>
    </xf>
    <xf numFmtId="14" fontId="62" fillId="29" borderId="47" xfId="42" applyNumberFormat="1" applyFont="1" applyFill="1" applyBorder="1" applyAlignment="1">
      <alignment horizontal="center" vertical="center" shrinkToFit="1"/>
    </xf>
    <xf numFmtId="0" fontId="53" fillId="24" borderId="47" xfId="0" applyFont="1" applyFill="1" applyBorder="1" applyAlignment="1">
      <alignment horizontal="center" vertical="center"/>
    </xf>
    <xf numFmtId="0" fontId="63" fillId="24" borderId="47" xfId="0" applyFont="1" applyFill="1" applyBorder="1" applyAlignment="1">
      <alignment horizontal="center" vertical="center"/>
    </xf>
    <xf numFmtId="14" fontId="66" fillId="24" borderId="47" xfId="42" applyNumberFormat="1" applyFont="1" applyFill="1" applyBorder="1" applyAlignment="1">
      <alignment horizontal="center" vertical="center" shrinkToFit="1"/>
    </xf>
    <xf numFmtId="14" fontId="47" fillId="24" borderId="0" xfId="42" applyNumberFormat="1" applyFont="1" applyFill="1" applyBorder="1" applyAlignment="1">
      <alignment horizontal="center" vertical="center" shrinkToFit="1"/>
    </xf>
    <xf numFmtId="0" fontId="55" fillId="24" borderId="13" xfId="45" applyFont="1" applyFill="1" applyBorder="1" applyAlignment="1">
      <alignment horizontal="center" vertical="center" wrapText="1"/>
    </xf>
    <xf numFmtId="0" fontId="47" fillId="0" borderId="47" xfId="44" applyFont="1" applyFill="1" applyBorder="1" applyAlignment="1">
      <alignment horizontal="center" vertical="center"/>
    </xf>
    <xf numFmtId="0" fontId="67" fillId="24" borderId="46" xfId="44" applyFont="1" applyFill="1" applyBorder="1" applyAlignment="1">
      <alignment horizontal="center" vertical="center"/>
    </xf>
    <xf numFmtId="57" fontId="46" fillId="32" borderId="12" xfId="44" applyNumberFormat="1" applyFont="1" applyFill="1" applyBorder="1" applyAlignment="1">
      <alignment horizontal="center" vertical="center" shrinkToFit="1"/>
    </xf>
    <xf numFmtId="0" fontId="46" fillId="32" borderId="0" xfId="0" applyFont="1" applyFill="1">
      <alignment vertical="center"/>
    </xf>
    <xf numFmtId="0" fontId="46" fillId="32" borderId="0" xfId="0" applyFont="1" applyFill="1" applyBorder="1">
      <alignment vertical="center"/>
    </xf>
    <xf numFmtId="0" fontId="68" fillId="24" borderId="0" xfId="0" applyFont="1" applyFill="1">
      <alignment vertical="center"/>
    </xf>
    <xf numFmtId="0" fontId="68" fillId="24" borderId="0" xfId="0" applyFont="1" applyFill="1" applyBorder="1">
      <alignment vertical="center"/>
    </xf>
    <xf numFmtId="14" fontId="60" fillId="24" borderId="13" xfId="42" applyNumberFormat="1" applyFont="1" applyFill="1" applyBorder="1" applyAlignment="1">
      <alignment horizontal="center" vertical="center" shrinkToFit="1"/>
    </xf>
    <xf numFmtId="14" fontId="60" fillId="24" borderId="0" xfId="42" applyNumberFormat="1" applyFont="1" applyFill="1" applyBorder="1" applyAlignment="1">
      <alignment horizontal="center" vertical="center" shrinkToFit="1"/>
    </xf>
    <xf numFmtId="14" fontId="49" fillId="24" borderId="0" xfId="42" applyNumberFormat="1" applyFont="1" applyFill="1" applyBorder="1" applyAlignment="1">
      <alignment horizontal="center" vertical="center" shrinkToFit="1"/>
    </xf>
    <xf numFmtId="0" fontId="47" fillId="24" borderId="0" xfId="44" applyFont="1" applyFill="1" applyBorder="1" applyAlignment="1">
      <alignment horizontal="center" vertical="center"/>
    </xf>
    <xf numFmtId="0" fontId="47" fillId="24" borderId="13" xfId="45" applyFont="1" applyFill="1" applyBorder="1" applyAlignment="1">
      <alignment horizontal="center" vertical="center"/>
    </xf>
    <xf numFmtId="0" fontId="53" fillId="24" borderId="0" xfId="45" applyFont="1" applyFill="1" applyBorder="1" applyAlignment="1">
      <alignment horizontal="center" vertical="center"/>
    </xf>
    <xf numFmtId="0" fontId="53" fillId="24" borderId="13" xfId="45" applyFont="1" applyFill="1" applyBorder="1" applyAlignment="1">
      <alignment horizontal="center" vertical="center"/>
    </xf>
    <xf numFmtId="0" fontId="62" fillId="29" borderId="47" xfId="44" applyFont="1" applyFill="1" applyBorder="1" applyAlignment="1">
      <alignment horizontal="center" vertical="center"/>
    </xf>
    <xf numFmtId="14" fontId="63" fillId="24" borderId="13" xfId="42" applyNumberFormat="1" applyFont="1" applyFill="1" applyBorder="1" applyAlignment="1">
      <alignment horizontal="center" vertical="center" shrinkToFit="1"/>
    </xf>
    <xf numFmtId="0" fontId="62" fillId="28" borderId="13" xfId="45" applyFont="1" applyFill="1" applyBorder="1" applyAlignment="1">
      <alignment horizontal="center" vertical="center"/>
    </xf>
    <xf numFmtId="0" fontId="62" fillId="30" borderId="13" xfId="0" applyFont="1" applyFill="1" applyBorder="1" applyAlignment="1">
      <alignment horizontal="center" vertical="center"/>
    </xf>
    <xf numFmtId="0" fontId="47" fillId="0" borderId="0" xfId="44" applyFont="1" applyFill="1" applyBorder="1" applyAlignment="1">
      <alignment horizontal="center" vertical="center"/>
    </xf>
    <xf numFmtId="0" fontId="47" fillId="24" borderId="50" xfId="44" applyFont="1" applyFill="1" applyBorder="1" applyAlignment="1">
      <alignment horizontal="center" vertical="center"/>
    </xf>
    <xf numFmtId="0" fontId="69" fillId="24" borderId="0" xfId="0" applyFont="1" applyFill="1" applyBorder="1">
      <alignment vertical="center"/>
    </xf>
    <xf numFmtId="57" fontId="46" fillId="34" borderId="12" xfId="44" applyNumberFormat="1" applyFont="1" applyFill="1" applyBorder="1" applyAlignment="1">
      <alignment horizontal="center" vertical="center" shrinkToFit="1"/>
    </xf>
    <xf numFmtId="0" fontId="38" fillId="34" borderId="0" xfId="0" applyFont="1" applyFill="1">
      <alignment vertical="center"/>
    </xf>
    <xf numFmtId="0" fontId="38" fillId="34" borderId="0" xfId="0" applyFont="1" applyFill="1" applyBorder="1">
      <alignment vertical="center"/>
    </xf>
    <xf numFmtId="0" fontId="47" fillId="34" borderId="0" xfId="44" applyFont="1" applyFill="1" applyBorder="1" applyAlignment="1">
      <alignment horizontal="center" vertical="center"/>
    </xf>
    <xf numFmtId="0" fontId="70" fillId="24" borderId="0" xfId="0" applyFont="1" applyFill="1" applyBorder="1">
      <alignment vertical="center"/>
    </xf>
    <xf numFmtId="14" fontId="49" fillId="28" borderId="0" xfId="42" applyNumberFormat="1" applyFont="1" applyFill="1" applyBorder="1" applyAlignment="1">
      <alignment horizontal="center" vertical="center" shrinkToFit="1"/>
    </xf>
    <xf numFmtId="14" fontId="62" fillId="29" borderId="0" xfId="42" applyNumberFormat="1" applyFont="1" applyFill="1" applyBorder="1" applyAlignment="1">
      <alignment horizontal="center" vertical="center" shrinkToFit="1"/>
    </xf>
    <xf numFmtId="14" fontId="71" fillId="24" borderId="47" xfId="42" applyNumberFormat="1" applyFont="1" applyFill="1" applyBorder="1" applyAlignment="1">
      <alignment horizontal="center" vertical="center" shrinkToFit="1"/>
    </xf>
    <xf numFmtId="0" fontId="72" fillId="24" borderId="0" xfId="0" applyFont="1" applyFill="1">
      <alignment vertical="center"/>
    </xf>
    <xf numFmtId="0" fontId="39" fillId="24" borderId="0" xfId="0" applyFont="1" applyFill="1">
      <alignment vertical="center"/>
    </xf>
    <xf numFmtId="0" fontId="40" fillId="24" borderId="0" xfId="0" applyFont="1" applyFill="1" applyBorder="1">
      <alignment vertical="center"/>
    </xf>
    <xf numFmtId="0" fontId="40" fillId="24" borderId="0" xfId="0" applyFont="1" applyFill="1" applyBorder="1" applyAlignment="1">
      <alignment horizontal="center" vertical="center"/>
    </xf>
    <xf numFmtId="0" fontId="41" fillId="24" borderId="0" xfId="0" applyFont="1" applyFill="1" applyBorder="1" applyAlignment="1">
      <alignment horizontal="center"/>
    </xf>
    <xf numFmtId="0" fontId="39" fillId="24" borderId="0" xfId="0" applyFont="1" applyFill="1" applyAlignment="1">
      <alignment horizontal="center" vertical="center"/>
    </xf>
    <xf numFmtId="0" fontId="74" fillId="24" borderId="25" xfId="0" applyFont="1" applyFill="1" applyBorder="1" applyAlignment="1">
      <alignment horizontal="left" vertical="center" shrinkToFit="1"/>
    </xf>
    <xf numFmtId="0" fontId="23" fillId="0" borderId="25" xfId="0" applyFont="1" applyFill="1" applyBorder="1" applyAlignment="1">
      <alignment horizontal="left" vertical="center" shrinkToFit="1"/>
    </xf>
    <xf numFmtId="0" fontId="23" fillId="0" borderId="25" xfId="0" applyFont="1" applyBorder="1" applyAlignment="1">
      <alignment horizontal="left" vertical="center" shrinkToFit="1"/>
    </xf>
    <xf numFmtId="0" fontId="23" fillId="0" borderId="25" xfId="0" applyFont="1" applyFill="1" applyBorder="1" applyAlignment="1">
      <alignment vertical="center" shrinkToFit="1"/>
    </xf>
    <xf numFmtId="0" fontId="74" fillId="0" borderId="25" xfId="0" applyFont="1" applyFill="1" applyBorder="1" applyAlignment="1">
      <alignment horizontal="left" vertical="center" shrinkToFit="1"/>
    </xf>
    <xf numFmtId="0" fontId="74" fillId="0" borderId="25" xfId="0" applyFont="1" applyFill="1" applyBorder="1" applyAlignment="1">
      <alignment vertical="center" textRotation="180" shrinkToFit="1"/>
    </xf>
    <xf numFmtId="0" fontId="34" fillId="24" borderId="0" xfId="44" applyFont="1" applyFill="1" applyBorder="1" applyAlignment="1">
      <alignment horizontal="left" vertical="center"/>
    </xf>
    <xf numFmtId="0" fontId="36" fillId="0" borderId="48" xfId="44" applyFont="1" applyBorder="1" applyAlignment="1">
      <alignment horizontal="left" vertical="center"/>
    </xf>
    <xf numFmtId="0" fontId="45" fillId="0" borderId="51" xfId="46" applyFont="1" applyFill="1" applyBorder="1" applyAlignment="1">
      <alignment horizontal="center" vertical="center" shrinkToFit="1"/>
    </xf>
    <xf numFmtId="0" fontId="45" fillId="0" borderId="52" xfId="46" applyFont="1" applyFill="1" applyBorder="1" applyAlignment="1">
      <alignment horizontal="center" vertical="center" shrinkToFit="1"/>
    </xf>
    <xf numFmtId="0" fontId="45" fillId="0" borderId="53" xfId="46" applyFont="1" applyFill="1" applyBorder="1" applyAlignment="1">
      <alignment horizontal="center" vertical="center" shrinkToFit="1"/>
    </xf>
    <xf numFmtId="0" fontId="45" fillId="0" borderId="47" xfId="46" applyFont="1" applyFill="1" applyBorder="1" applyAlignment="1">
      <alignment horizontal="center" vertical="center" shrinkToFit="1"/>
    </xf>
    <xf numFmtId="0" fontId="45" fillId="0" borderId="0" xfId="46" applyFont="1" applyFill="1" applyBorder="1" applyAlignment="1">
      <alignment horizontal="center" vertical="center" shrinkToFit="1"/>
    </xf>
    <xf numFmtId="0" fontId="45" fillId="0" borderId="49" xfId="46" applyFont="1" applyFill="1" applyBorder="1" applyAlignment="1">
      <alignment horizontal="center" vertical="center" shrinkToFit="1"/>
    </xf>
    <xf numFmtId="0" fontId="45" fillId="0" borderId="50" xfId="46" applyFont="1" applyFill="1" applyBorder="1" applyAlignment="1">
      <alignment horizontal="center" vertical="center" shrinkToFit="1"/>
    </xf>
    <xf numFmtId="0" fontId="45" fillId="0" borderId="48" xfId="46" applyFont="1" applyFill="1" applyBorder="1" applyAlignment="1">
      <alignment horizontal="center" vertical="center" shrinkToFit="1"/>
    </xf>
    <xf numFmtId="0" fontId="45" fillId="0" borderId="54" xfId="46" applyFont="1" applyFill="1" applyBorder="1" applyAlignment="1">
      <alignment horizontal="center" vertical="center" shrinkToFit="1"/>
    </xf>
    <xf numFmtId="49" fontId="73" fillId="35" borderId="12" xfId="44" applyNumberFormat="1" applyFont="1" applyFill="1" applyBorder="1" applyAlignment="1">
      <alignment horizontal="center" vertical="center" shrinkToFit="1"/>
    </xf>
    <xf numFmtId="49" fontId="73" fillId="35" borderId="10" xfId="44" applyNumberFormat="1" applyFont="1" applyFill="1" applyBorder="1" applyAlignment="1">
      <alignment horizontal="center" vertical="center" shrinkToFit="1"/>
    </xf>
    <xf numFmtId="49" fontId="73" fillId="35" borderId="11" xfId="44" applyNumberFormat="1" applyFont="1" applyFill="1" applyBorder="1" applyAlignment="1">
      <alignment horizontal="center" vertical="center" shrinkToFit="1"/>
    </xf>
    <xf numFmtId="0" fontId="26" fillId="24" borderId="20" xfId="0" applyFont="1" applyFill="1" applyBorder="1" applyAlignment="1">
      <alignment horizontal="center" vertical="center" textRotation="180" shrinkToFit="1"/>
    </xf>
    <xf numFmtId="0" fontId="23" fillId="24" borderId="21" xfId="0" applyFont="1" applyFill="1" applyBorder="1" applyAlignment="1">
      <alignment horizontal="center" vertical="center" wrapText="1" shrinkToFit="1"/>
    </xf>
    <xf numFmtId="0" fontId="23" fillId="24" borderId="25" xfId="0" applyFont="1" applyFill="1" applyBorder="1" applyAlignment="1">
      <alignment horizontal="center" vertical="center" wrapText="1" shrinkToFit="1"/>
    </xf>
    <xf numFmtId="0" fontId="23" fillId="24" borderId="30" xfId="0" applyFont="1" applyFill="1" applyBorder="1" applyAlignment="1">
      <alignment horizontal="center" vertical="center" wrapText="1" shrinkToFit="1"/>
    </xf>
    <xf numFmtId="0" fontId="24" fillId="24" borderId="24" xfId="0" applyFont="1" applyFill="1" applyBorder="1" applyAlignment="1">
      <alignment horizontal="center" vertical="center" textRotation="255" shrinkToFit="1"/>
    </xf>
    <xf numFmtId="0" fontId="20" fillId="24" borderId="0" xfId="0" applyFont="1" applyFill="1" applyBorder="1" applyAlignment="1">
      <alignment horizontal="center" shrinkToFit="1"/>
    </xf>
    <xf numFmtId="0" fontId="22" fillId="24" borderId="0" xfId="0" applyFont="1" applyFill="1" applyBorder="1" applyAlignment="1">
      <alignment horizontal="left" shrinkToFit="1"/>
    </xf>
    <xf numFmtId="0" fontId="23" fillId="24" borderId="0" xfId="0" applyFont="1" applyFill="1" applyBorder="1" applyAlignment="1">
      <alignment horizontal="left" shrinkToFit="1"/>
    </xf>
    <xf numFmtId="0" fontId="26" fillId="24" borderId="21" xfId="0" applyFont="1" applyFill="1" applyBorder="1" applyAlignment="1">
      <alignment horizontal="center" vertical="center" textRotation="180" shrinkToFit="1"/>
    </xf>
    <xf numFmtId="0" fontId="26" fillId="24" borderId="25" xfId="0" applyFont="1" applyFill="1" applyBorder="1" applyAlignment="1">
      <alignment horizontal="center" vertical="center" textRotation="180" shrinkToFit="1"/>
    </xf>
    <xf numFmtId="0" fontId="26" fillId="24" borderId="30" xfId="0" applyFont="1" applyFill="1" applyBorder="1" applyAlignment="1">
      <alignment horizontal="center" vertical="center" textRotation="180" shrinkToFit="1"/>
    </xf>
    <xf numFmtId="0" fontId="26" fillId="24" borderId="36" xfId="0" applyFont="1" applyFill="1" applyBorder="1" applyAlignment="1">
      <alignment horizontal="center" vertical="center" textRotation="180" shrinkToFit="1"/>
    </xf>
    <xf numFmtId="0" fontId="26" fillId="24" borderId="40" xfId="0" applyFont="1" applyFill="1" applyBorder="1" applyAlignment="1">
      <alignment horizontal="right" vertical="top"/>
    </xf>
    <xf numFmtId="0" fontId="24" fillId="24" borderId="0" xfId="0" applyFont="1" applyFill="1" applyBorder="1" applyAlignment="1">
      <alignment horizontal="left" vertical="center"/>
    </xf>
    <xf numFmtId="0" fontId="0" fillId="24" borderId="0" xfId="0" applyFont="1" applyFill="1" applyBorder="1" applyAlignment="1">
      <alignment horizontal="left" vertical="center"/>
    </xf>
    <xf numFmtId="0" fontId="33" fillId="24" borderId="40" xfId="0" applyFont="1" applyFill="1" applyBorder="1" applyAlignment="1">
      <alignment horizontal="center" vertical="center"/>
    </xf>
    <xf numFmtId="0" fontId="33" fillId="24" borderId="0" xfId="0" applyFont="1" applyFill="1" applyAlignment="1">
      <alignment horizontal="center" vertical="center"/>
    </xf>
    <xf numFmtId="0" fontId="21" fillId="24" borderId="0" xfId="0" applyFont="1" applyFill="1" applyBorder="1" applyAlignment="1">
      <alignment horizontal="center" shrinkToFit="1"/>
    </xf>
    <xf numFmtId="0" fontId="0" fillId="24" borderId="0" xfId="0" applyFont="1" applyFill="1" applyAlignment="1">
      <alignment vertical="center"/>
    </xf>
    <xf numFmtId="0" fontId="0" fillId="24" borderId="41" xfId="0" applyFont="1" applyFill="1" applyBorder="1" applyAlignment="1">
      <alignment vertical="center"/>
    </xf>
    <xf numFmtId="0" fontId="0" fillId="24" borderId="40" xfId="0" applyFont="1" applyFill="1" applyBorder="1" applyAlignment="1">
      <alignment horizontal="center" vertical="center"/>
    </xf>
    <xf numFmtId="0" fontId="0" fillId="24" borderId="0" xfId="0" applyFont="1" applyFill="1" applyAlignment="1">
      <alignment horizontal="center" vertical="center"/>
    </xf>
  </cellXfs>
  <cellStyles count="47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 2" xfId="42"/>
    <cellStyle name="一般 3" xfId="43"/>
    <cellStyle name="一般_93.2menu" xfId="45"/>
    <cellStyle name="一般_Sheet1" xfId="44"/>
    <cellStyle name="一般_南興98" xfId="46"/>
    <cellStyle name="中等" xfId="19" builtinId="28" customBuiltin="1"/>
    <cellStyle name="合計" xfId="20" builtinId="25" customBuiltin="1"/>
    <cellStyle name="好" xfId="21" builtinId="26" customBuiltin="1"/>
    <cellStyle name="計算方式" xfId="22" builtinId="22" customBuiltin="1"/>
    <cellStyle name="連結的儲存格" xfId="23" builtinId="24" customBuiltin="1"/>
    <cellStyle name="備註" xfId="24" builtinId="10" customBuiltin="1"/>
    <cellStyle name="說明文字" xfId="25" builtinId="53" customBuiltin="1"/>
    <cellStyle name="輔色1" xfId="26" builtinId="29" customBuiltin="1"/>
    <cellStyle name="輔色2" xfId="27" builtinId="33" customBuiltin="1"/>
    <cellStyle name="輔色3" xfId="28" builtinId="37" customBuiltin="1"/>
    <cellStyle name="輔色4" xfId="29" builtinId="41" customBuiltin="1"/>
    <cellStyle name="輔色5" xfId="30" builtinId="45" customBuiltin="1"/>
    <cellStyle name="輔色6" xfId="31" builtinId="49" customBuiltin="1"/>
    <cellStyle name="標題" xfId="32" builtinId="15" customBuiltin="1"/>
    <cellStyle name="標題 1" xfId="33" builtinId="16" customBuiltin="1"/>
    <cellStyle name="標題 2" xfId="34" builtinId="17" customBuiltin="1"/>
    <cellStyle name="標題 3" xfId="35" builtinId="18" customBuiltin="1"/>
    <cellStyle name="標題 4" xfId="36" builtinId="19" customBuiltin="1"/>
    <cellStyle name="輸入" xfId="37" builtinId="20" customBuiltin="1"/>
    <cellStyle name="輸出" xfId="38" builtinId="21" customBuiltin="1"/>
    <cellStyle name="檢查儲存格" xfId="39" builtinId="23" customBuiltin="1"/>
    <cellStyle name="壞" xfId="40" builtinId="27" customBuiltin="1"/>
    <cellStyle name="警告文字" xfId="41" builtinId="11" customBuiltin="1"/>
  </cellStyles>
  <dxfs count="0"/>
  <tableStyles count="0" defaultTableStyle="TableStyleMedium9" defaultPivotStyle="PivotStyleLight16"/>
  <colors>
    <mruColors>
      <color rgb="FFFF3399"/>
      <color rgb="FFFFFF99"/>
      <color rgb="FF99FF33"/>
      <color rgb="FFFF0000"/>
      <color rgb="FFCC00CC"/>
      <color rgb="FF66CCFF"/>
      <color rgb="FF006600"/>
      <color rgb="FF990000"/>
      <color rgb="FFFF6600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337279</xdr:colOff>
      <xdr:row>9</xdr:row>
      <xdr:rowOff>0</xdr:rowOff>
    </xdr:from>
    <xdr:ext cx="7544659" cy="1657762"/>
    <xdr:sp macro="" textlink="">
      <xdr:nvSpPr>
        <xdr:cNvPr id="2" name="矩形 1"/>
        <xdr:cNvSpPr/>
      </xdr:nvSpPr>
      <xdr:spPr>
        <a:xfrm>
          <a:off x="44438029" y="13430250"/>
          <a:ext cx="7544659" cy="16577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10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solidFill>
              <a:srgbClr val="FFFF99"/>
            </a:solidFill>
            <a:effectLst>
              <a:glow rad="228600">
                <a:srgbClr val="FF0000"/>
              </a:glow>
              <a:outerShdw blurRad="25500" dist="23000" dir="7020000" algn="tl">
                <a:srgbClr val="000000">
                  <a:alpha val="50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twoCellAnchor editAs="oneCell">
    <xdr:from>
      <xdr:col>1</xdr:col>
      <xdr:colOff>6746875</xdr:colOff>
      <xdr:row>0</xdr:row>
      <xdr:rowOff>1257300</xdr:rowOff>
    </xdr:from>
    <xdr:to>
      <xdr:col>1</xdr:col>
      <xdr:colOff>7666243</xdr:colOff>
      <xdr:row>1</xdr:row>
      <xdr:rowOff>122010</xdr:rowOff>
    </xdr:to>
    <xdr:pic>
      <xdr:nvPicPr>
        <xdr:cNvPr id="3" name="Picture 36" descr="png0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81225" y="1257300"/>
          <a:ext cx="919368" cy="807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3918710</xdr:colOff>
      <xdr:row>0</xdr:row>
      <xdr:rowOff>1411490</xdr:rowOff>
    </xdr:from>
    <xdr:to>
      <xdr:col>4</xdr:col>
      <xdr:colOff>7086600</xdr:colOff>
      <xdr:row>1</xdr:row>
      <xdr:rowOff>952499</xdr:rowOff>
    </xdr:to>
    <xdr:pic>
      <xdr:nvPicPr>
        <xdr:cNvPr id="4" name="圖片 59" descr="MX-2310U_20151110_130506_00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3889" t="15594" r="29807" b="80339"/>
        <a:stretch>
          <a:fillRect/>
        </a:stretch>
      </xdr:blipFill>
      <xdr:spPr bwMode="auto">
        <a:xfrm>
          <a:off x="36456110" y="1411490"/>
          <a:ext cx="3167890" cy="1484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43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6</xdr:col>
      <xdr:colOff>304800</xdr:colOff>
      <xdr:row>29</xdr:row>
      <xdr:rowOff>304800</xdr:rowOff>
    </xdr:to>
    <xdr:sp macro="" textlink="">
      <xdr:nvSpPr>
        <xdr:cNvPr id="6" name="AutoShape 1266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1357550" y="4253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291913</xdr:colOff>
      <xdr:row>9</xdr:row>
      <xdr:rowOff>0</xdr:rowOff>
    </xdr:from>
    <xdr:to>
      <xdr:col>11</xdr:col>
      <xdr:colOff>19050</xdr:colOff>
      <xdr:row>9</xdr:row>
      <xdr:rowOff>504774</xdr:rowOff>
    </xdr:to>
    <xdr:sp macro="" textlink="">
      <xdr:nvSpPr>
        <xdr:cNvPr id="7" name="矩形 33"/>
        <xdr:cNvSpPr>
          <a:spLocks noChangeArrowheads="1"/>
        </xdr:cNvSpPr>
      </xdr:nvSpPr>
      <xdr:spPr bwMode="auto">
        <a:xfrm rot="-157762">
          <a:off x="42335263" y="13430250"/>
          <a:ext cx="24703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288551</xdr:colOff>
      <xdr:row>20</xdr:row>
      <xdr:rowOff>268943</xdr:rowOff>
    </xdr:from>
    <xdr:to>
      <xdr:col>10</xdr:col>
      <xdr:colOff>522754</xdr:colOff>
      <xdr:row>20</xdr:row>
      <xdr:rowOff>838507</xdr:rowOff>
    </xdr:to>
    <xdr:sp macro="" textlink="">
      <xdr:nvSpPr>
        <xdr:cNvPr id="8" name="矩形 38"/>
        <xdr:cNvSpPr>
          <a:spLocks noChangeArrowheads="1"/>
        </xdr:cNvSpPr>
      </xdr:nvSpPr>
      <xdr:spPr bwMode="auto">
        <a:xfrm rot="-157762">
          <a:off x="42331901" y="29605943"/>
          <a:ext cx="2291603" cy="5695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139411</xdr:colOff>
      <xdr:row>18</xdr:row>
      <xdr:rowOff>426894</xdr:rowOff>
    </xdr:from>
    <xdr:to>
      <xdr:col>11</xdr:col>
      <xdr:colOff>368011</xdr:colOff>
      <xdr:row>18</xdr:row>
      <xdr:rowOff>965489</xdr:rowOff>
    </xdr:to>
    <xdr:sp macro="" textlink="">
      <xdr:nvSpPr>
        <xdr:cNvPr id="9" name="矩形 26"/>
        <xdr:cNvSpPr>
          <a:spLocks noChangeArrowheads="1"/>
        </xdr:cNvSpPr>
      </xdr:nvSpPr>
      <xdr:spPr bwMode="auto">
        <a:xfrm rot="-157762">
          <a:off x="42868561" y="26830194"/>
          <a:ext cx="2286000" cy="53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276235</xdr:colOff>
      <xdr:row>18</xdr:row>
      <xdr:rowOff>1303192</xdr:rowOff>
    </xdr:from>
    <xdr:to>
      <xdr:col>12</xdr:col>
      <xdr:colOff>127298</xdr:colOff>
      <xdr:row>19</xdr:row>
      <xdr:rowOff>355887</xdr:rowOff>
    </xdr:to>
    <xdr:sp macro="" textlink="">
      <xdr:nvSpPr>
        <xdr:cNvPr id="10" name="矩形 26"/>
        <xdr:cNvSpPr>
          <a:spLocks noChangeArrowheads="1"/>
        </xdr:cNvSpPr>
      </xdr:nvSpPr>
      <xdr:spPr bwMode="auto">
        <a:xfrm rot="-157762">
          <a:off x="43005385" y="27706492"/>
          <a:ext cx="2594263" cy="519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495300</xdr:colOff>
      <xdr:row>33</xdr:row>
      <xdr:rowOff>152400</xdr:rowOff>
    </xdr:from>
    <xdr:to>
      <xdr:col>6</xdr:col>
      <xdr:colOff>114300</xdr:colOff>
      <xdr:row>33</xdr:row>
      <xdr:rowOff>457200</xdr:rowOff>
    </xdr:to>
    <xdr:sp macro="" textlink="">
      <xdr:nvSpPr>
        <xdr:cNvPr id="11" name="AutoShape 24" descr="相關圖片"/>
        <xdr:cNvSpPr>
          <a:spLocks noChangeAspect="1" noChangeArrowheads="1"/>
        </xdr:cNvSpPr>
      </xdr:nvSpPr>
      <xdr:spPr bwMode="auto">
        <a:xfrm>
          <a:off x="41167050" y="485584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200025</xdr:colOff>
      <xdr:row>22</xdr:row>
      <xdr:rowOff>523875</xdr:rowOff>
    </xdr:from>
    <xdr:to>
      <xdr:col>11</xdr:col>
      <xdr:colOff>178224</xdr:colOff>
      <xdr:row>22</xdr:row>
      <xdr:rowOff>1071562</xdr:rowOff>
    </xdr:to>
    <xdr:sp macro="" textlink="">
      <xdr:nvSpPr>
        <xdr:cNvPr id="12" name="矩形 26"/>
        <xdr:cNvSpPr>
          <a:spLocks noChangeArrowheads="1"/>
        </xdr:cNvSpPr>
      </xdr:nvSpPr>
      <xdr:spPr bwMode="auto">
        <a:xfrm rot="-157762">
          <a:off x="42929175" y="32794575"/>
          <a:ext cx="2035599" cy="547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2200275</xdr:colOff>
      <xdr:row>37</xdr:row>
      <xdr:rowOff>0</xdr:rowOff>
    </xdr:from>
    <xdr:to>
      <xdr:col>1</xdr:col>
      <xdr:colOff>2733675</xdr:colOff>
      <xdr:row>37</xdr:row>
      <xdr:rowOff>962025</xdr:rowOff>
    </xdr:to>
    <xdr:sp macro="" textlink="">
      <xdr:nvSpPr>
        <xdr:cNvPr id="13" name="矩形 26"/>
        <xdr:cNvSpPr>
          <a:spLocks noChangeArrowheads="1"/>
        </xdr:cNvSpPr>
      </xdr:nvSpPr>
      <xdr:spPr bwMode="auto">
        <a:xfrm rot="-157762">
          <a:off x="10334625" y="54273450"/>
          <a:ext cx="5334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2200275</xdr:colOff>
      <xdr:row>2</xdr:row>
      <xdr:rowOff>0</xdr:rowOff>
    </xdr:from>
    <xdr:to>
      <xdr:col>3</xdr:col>
      <xdr:colOff>2733675</xdr:colOff>
      <xdr:row>2</xdr:row>
      <xdr:rowOff>874712</xdr:rowOff>
    </xdr:to>
    <xdr:sp macro="" textlink="">
      <xdr:nvSpPr>
        <xdr:cNvPr id="14" name="矩形 26"/>
        <xdr:cNvSpPr>
          <a:spLocks noChangeArrowheads="1"/>
        </xdr:cNvSpPr>
      </xdr:nvSpPr>
      <xdr:spPr bwMode="auto">
        <a:xfrm rot="-157762">
          <a:off x="26603325" y="3276600"/>
          <a:ext cx="533400" cy="874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2200275</xdr:colOff>
      <xdr:row>37</xdr:row>
      <xdr:rowOff>0</xdr:rowOff>
    </xdr:from>
    <xdr:to>
      <xdr:col>3</xdr:col>
      <xdr:colOff>2733675</xdr:colOff>
      <xdr:row>37</xdr:row>
      <xdr:rowOff>962025</xdr:rowOff>
    </xdr:to>
    <xdr:sp macro="" textlink="">
      <xdr:nvSpPr>
        <xdr:cNvPr id="15" name="矩形 26"/>
        <xdr:cNvSpPr>
          <a:spLocks noChangeArrowheads="1"/>
        </xdr:cNvSpPr>
      </xdr:nvSpPr>
      <xdr:spPr bwMode="auto">
        <a:xfrm rot="-157762">
          <a:off x="26603325" y="54273450"/>
          <a:ext cx="5334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285750</xdr:colOff>
      <xdr:row>16</xdr:row>
      <xdr:rowOff>0</xdr:rowOff>
    </xdr:from>
    <xdr:ext cx="184731" cy="264560"/>
    <xdr:sp macro="" textlink="">
      <xdr:nvSpPr>
        <xdr:cNvPr id="16" name="文字方塊 15"/>
        <xdr:cNvSpPr txBox="1"/>
      </xdr:nvSpPr>
      <xdr:spPr>
        <a:xfrm>
          <a:off x="32823150" y="235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twoCellAnchor editAs="oneCell">
    <xdr:from>
      <xdr:col>12</xdr:col>
      <xdr:colOff>1009650</xdr:colOff>
      <xdr:row>9</xdr:row>
      <xdr:rowOff>190500</xdr:rowOff>
    </xdr:from>
    <xdr:to>
      <xdr:col>13</xdr:col>
      <xdr:colOff>424286</xdr:colOff>
      <xdr:row>9</xdr:row>
      <xdr:rowOff>714375</xdr:rowOff>
    </xdr:to>
    <xdr:sp macro="" textlink="">
      <xdr:nvSpPr>
        <xdr:cNvPr id="17" name="矩形 26"/>
        <xdr:cNvSpPr>
          <a:spLocks noChangeArrowheads="1"/>
        </xdr:cNvSpPr>
      </xdr:nvSpPr>
      <xdr:spPr bwMode="auto">
        <a:xfrm rot="-157762">
          <a:off x="46482000" y="13620750"/>
          <a:ext cx="2034011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9</xdr:row>
      <xdr:rowOff>0</xdr:rowOff>
    </xdr:from>
    <xdr:to>
      <xdr:col>3</xdr:col>
      <xdr:colOff>4107286</xdr:colOff>
      <xdr:row>9</xdr:row>
      <xdr:rowOff>523875</xdr:rowOff>
    </xdr:to>
    <xdr:sp macro="" textlink="">
      <xdr:nvSpPr>
        <xdr:cNvPr id="18" name="矩形 26"/>
        <xdr:cNvSpPr>
          <a:spLocks noChangeArrowheads="1"/>
        </xdr:cNvSpPr>
      </xdr:nvSpPr>
      <xdr:spPr bwMode="auto">
        <a:xfrm rot="-157762">
          <a:off x="26555700" y="1343025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2152650</xdr:colOff>
      <xdr:row>16</xdr:row>
      <xdr:rowOff>0</xdr:rowOff>
    </xdr:from>
    <xdr:to>
      <xdr:col>4</xdr:col>
      <xdr:colOff>4226348</xdr:colOff>
      <xdr:row>16</xdr:row>
      <xdr:rowOff>523875</xdr:rowOff>
    </xdr:to>
    <xdr:sp macro="" textlink="">
      <xdr:nvSpPr>
        <xdr:cNvPr id="19" name="矩形 26"/>
        <xdr:cNvSpPr>
          <a:spLocks noChangeArrowheads="1"/>
        </xdr:cNvSpPr>
      </xdr:nvSpPr>
      <xdr:spPr bwMode="auto">
        <a:xfrm rot="-157762">
          <a:off x="34690050" y="23583900"/>
          <a:ext cx="2073698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2152650</xdr:colOff>
      <xdr:row>16</xdr:row>
      <xdr:rowOff>0</xdr:rowOff>
    </xdr:from>
    <xdr:to>
      <xdr:col>4</xdr:col>
      <xdr:colOff>4226348</xdr:colOff>
      <xdr:row>16</xdr:row>
      <xdr:rowOff>523874</xdr:rowOff>
    </xdr:to>
    <xdr:sp macro="" textlink="">
      <xdr:nvSpPr>
        <xdr:cNvPr id="20" name="矩形 26"/>
        <xdr:cNvSpPr>
          <a:spLocks noChangeArrowheads="1"/>
        </xdr:cNvSpPr>
      </xdr:nvSpPr>
      <xdr:spPr bwMode="auto">
        <a:xfrm rot="-157762">
          <a:off x="34690050" y="23583900"/>
          <a:ext cx="2073698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2</xdr:row>
      <xdr:rowOff>304800</xdr:rowOff>
    </xdr:to>
    <xdr:sp macro="" textlink="">
      <xdr:nvSpPr>
        <xdr:cNvPr id="2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2406463</xdr:colOff>
      <xdr:row>6</xdr:row>
      <xdr:rowOff>1231900</xdr:rowOff>
    </xdr:from>
    <xdr:to>
      <xdr:col>0</xdr:col>
      <xdr:colOff>4927600</xdr:colOff>
      <xdr:row>7</xdr:row>
      <xdr:rowOff>250774</xdr:rowOff>
    </xdr:to>
    <xdr:sp macro="" textlink="">
      <xdr:nvSpPr>
        <xdr:cNvPr id="22" name="矩形 33"/>
        <xdr:cNvSpPr>
          <a:spLocks noChangeArrowheads="1"/>
        </xdr:cNvSpPr>
      </xdr:nvSpPr>
      <xdr:spPr bwMode="auto">
        <a:xfrm rot="-157762">
          <a:off x="2406463" y="10261600"/>
          <a:ext cx="2521137" cy="485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2200275</xdr:colOff>
      <xdr:row>1</xdr:row>
      <xdr:rowOff>0</xdr:rowOff>
    </xdr:from>
    <xdr:to>
      <xdr:col>15</xdr:col>
      <xdr:colOff>520700</xdr:colOff>
      <xdr:row>1</xdr:row>
      <xdr:rowOff>862012</xdr:rowOff>
    </xdr:to>
    <xdr:sp macro="" textlink="">
      <xdr:nvSpPr>
        <xdr:cNvPr id="23" name="矩形 26"/>
        <xdr:cNvSpPr>
          <a:spLocks noChangeArrowheads="1"/>
        </xdr:cNvSpPr>
      </xdr:nvSpPr>
      <xdr:spPr bwMode="auto">
        <a:xfrm rot="-157762">
          <a:off x="49463325" y="1943100"/>
          <a:ext cx="520700" cy="862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285750</xdr:colOff>
      <xdr:row>9</xdr:row>
      <xdr:rowOff>0</xdr:rowOff>
    </xdr:from>
    <xdr:ext cx="184731" cy="264560"/>
    <xdr:sp macro="" textlink="">
      <xdr:nvSpPr>
        <xdr:cNvPr id="24" name="文字方塊 23"/>
        <xdr:cNvSpPr txBox="1"/>
      </xdr:nvSpPr>
      <xdr:spPr>
        <a:xfrm>
          <a:off x="32823150" y="1343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twoCellAnchor editAs="oneCell">
    <xdr:from>
      <xdr:col>1</xdr:col>
      <xdr:colOff>2152650</xdr:colOff>
      <xdr:row>2</xdr:row>
      <xdr:rowOff>0</xdr:rowOff>
    </xdr:from>
    <xdr:to>
      <xdr:col>1</xdr:col>
      <xdr:colOff>4202536</xdr:colOff>
      <xdr:row>2</xdr:row>
      <xdr:rowOff>523875</xdr:rowOff>
    </xdr:to>
    <xdr:sp macro="" textlink="">
      <xdr:nvSpPr>
        <xdr:cNvPr id="25" name="矩形 26"/>
        <xdr:cNvSpPr>
          <a:spLocks noChangeArrowheads="1"/>
        </xdr:cNvSpPr>
      </xdr:nvSpPr>
      <xdr:spPr bwMode="auto">
        <a:xfrm rot="-157762">
          <a:off x="10287000" y="3276600"/>
          <a:ext cx="204988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2</xdr:row>
      <xdr:rowOff>0</xdr:rowOff>
    </xdr:from>
    <xdr:to>
      <xdr:col>3</xdr:col>
      <xdr:colOff>4107286</xdr:colOff>
      <xdr:row>2</xdr:row>
      <xdr:rowOff>523875</xdr:rowOff>
    </xdr:to>
    <xdr:sp macro="" textlink="">
      <xdr:nvSpPr>
        <xdr:cNvPr id="26" name="矩形 26"/>
        <xdr:cNvSpPr>
          <a:spLocks noChangeArrowheads="1"/>
        </xdr:cNvSpPr>
      </xdr:nvSpPr>
      <xdr:spPr bwMode="auto">
        <a:xfrm rot="-157762">
          <a:off x="26555700" y="327660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2</xdr:row>
      <xdr:rowOff>0</xdr:rowOff>
    </xdr:from>
    <xdr:to>
      <xdr:col>3</xdr:col>
      <xdr:colOff>4107286</xdr:colOff>
      <xdr:row>2</xdr:row>
      <xdr:rowOff>523874</xdr:rowOff>
    </xdr:to>
    <xdr:sp macro="" textlink="">
      <xdr:nvSpPr>
        <xdr:cNvPr id="27" name="矩形 26"/>
        <xdr:cNvSpPr>
          <a:spLocks noChangeArrowheads="1"/>
        </xdr:cNvSpPr>
      </xdr:nvSpPr>
      <xdr:spPr bwMode="auto">
        <a:xfrm rot="-157762">
          <a:off x="26555700" y="3276600"/>
          <a:ext cx="1954636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2152650</xdr:colOff>
      <xdr:row>9</xdr:row>
      <xdr:rowOff>0</xdr:rowOff>
    </xdr:from>
    <xdr:to>
      <xdr:col>4</xdr:col>
      <xdr:colOff>4226348</xdr:colOff>
      <xdr:row>9</xdr:row>
      <xdr:rowOff>523875</xdr:rowOff>
    </xdr:to>
    <xdr:sp macro="" textlink="">
      <xdr:nvSpPr>
        <xdr:cNvPr id="28" name="矩形 26"/>
        <xdr:cNvSpPr>
          <a:spLocks noChangeArrowheads="1"/>
        </xdr:cNvSpPr>
      </xdr:nvSpPr>
      <xdr:spPr bwMode="auto">
        <a:xfrm rot="-157762">
          <a:off x="34690050" y="13430250"/>
          <a:ext cx="2073698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2152650</xdr:colOff>
      <xdr:row>9</xdr:row>
      <xdr:rowOff>0</xdr:rowOff>
    </xdr:from>
    <xdr:to>
      <xdr:col>4</xdr:col>
      <xdr:colOff>4226348</xdr:colOff>
      <xdr:row>9</xdr:row>
      <xdr:rowOff>523874</xdr:rowOff>
    </xdr:to>
    <xdr:sp macro="" textlink="">
      <xdr:nvSpPr>
        <xdr:cNvPr id="29" name="矩形 26"/>
        <xdr:cNvSpPr>
          <a:spLocks noChangeArrowheads="1"/>
        </xdr:cNvSpPr>
      </xdr:nvSpPr>
      <xdr:spPr bwMode="auto">
        <a:xfrm rot="-157762">
          <a:off x="34690050" y="13430250"/>
          <a:ext cx="2073698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2978150</xdr:colOff>
      <xdr:row>9</xdr:row>
      <xdr:rowOff>625475</xdr:rowOff>
    </xdr:from>
    <xdr:to>
      <xdr:col>0</xdr:col>
      <xdr:colOff>3476625</xdr:colOff>
      <xdr:row>12</xdr:row>
      <xdr:rowOff>628650</xdr:rowOff>
    </xdr:to>
    <xdr:sp macro="" textlink="">
      <xdr:nvSpPr>
        <xdr:cNvPr id="30" name="WordArt 75"/>
        <xdr:cNvSpPr>
          <a:spLocks noChangeArrowheads="1" noChangeShapeType="1" noTextEdit="1"/>
        </xdr:cNvSpPr>
      </xdr:nvSpPr>
      <xdr:spPr bwMode="auto">
        <a:xfrm>
          <a:off x="2978150" y="14055725"/>
          <a:ext cx="498475" cy="4289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2085975</xdr:colOff>
      <xdr:row>22</xdr:row>
      <xdr:rowOff>9525</xdr:rowOff>
    </xdr:to>
    <xdr:sp macro="" textlink="">
      <xdr:nvSpPr>
        <xdr:cNvPr id="31" name="WordArt 75"/>
        <xdr:cNvSpPr>
          <a:spLocks noChangeArrowheads="1" noChangeShapeType="1" noTextEdit="1"/>
        </xdr:cNvSpPr>
      </xdr:nvSpPr>
      <xdr:spPr bwMode="auto">
        <a:xfrm>
          <a:off x="162687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2085975</xdr:colOff>
      <xdr:row>15</xdr:row>
      <xdr:rowOff>9525</xdr:rowOff>
    </xdr:to>
    <xdr:sp macro="" textlink="">
      <xdr:nvSpPr>
        <xdr:cNvPr id="32" name="WordArt 75"/>
        <xdr:cNvSpPr>
          <a:spLocks noChangeArrowheads="1" noChangeShapeType="1" noTextEdit="1"/>
        </xdr:cNvSpPr>
      </xdr:nvSpPr>
      <xdr:spPr bwMode="auto">
        <a:xfrm>
          <a:off x="325374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746142</xdr:colOff>
      <xdr:row>0</xdr:row>
      <xdr:rowOff>71438</xdr:rowOff>
    </xdr:from>
    <xdr:to>
      <xdr:col>4</xdr:col>
      <xdr:colOff>158750</xdr:colOff>
      <xdr:row>2</xdr:row>
      <xdr:rowOff>0</xdr:rowOff>
    </xdr:to>
    <xdr:sp macro="" textlink="">
      <xdr:nvSpPr>
        <xdr:cNvPr id="33" name="文字方塊 32"/>
        <xdr:cNvSpPr txBox="1"/>
      </xdr:nvSpPr>
      <xdr:spPr>
        <a:xfrm>
          <a:off x="17014842" y="71438"/>
          <a:ext cx="15681308" cy="3205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zh-TW" altLang="en-US" sz="15000">
              <a:solidFill>
                <a:srgbClr val="C00000"/>
              </a:solidFill>
              <a:latin typeface="華康超特楷體" pitchFamily="65" charset="-120"/>
              <a:ea typeface="華康超特楷體" pitchFamily="65" charset="-120"/>
            </a:rPr>
            <a:t>豐成食品工廠</a:t>
          </a:r>
        </a:p>
      </xdr:txBody>
    </xdr:sp>
    <xdr:clientData/>
  </xdr:twoCellAnchor>
  <xdr:twoCellAnchor editAs="oneCell">
    <xdr:from>
      <xdr:col>1</xdr:col>
      <xdr:colOff>6184900</xdr:colOff>
      <xdr:row>0</xdr:row>
      <xdr:rowOff>865667</xdr:rowOff>
    </xdr:from>
    <xdr:to>
      <xdr:col>1</xdr:col>
      <xdr:colOff>7048499</xdr:colOff>
      <xdr:row>0</xdr:row>
      <xdr:rowOff>1636485</xdr:rowOff>
    </xdr:to>
    <xdr:pic>
      <xdr:nvPicPr>
        <xdr:cNvPr id="34" name="Picture 36" descr="png0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19250" y="865667"/>
          <a:ext cx="863599" cy="770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1323798</xdr:rowOff>
    </xdr:from>
    <xdr:to>
      <xdr:col>1</xdr:col>
      <xdr:colOff>6553200</xdr:colOff>
      <xdr:row>1</xdr:row>
      <xdr:rowOff>76199</xdr:rowOff>
    </xdr:to>
    <xdr:pic>
      <xdr:nvPicPr>
        <xdr:cNvPr id="35" name="Picture 2" descr="bfl070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1323798"/>
          <a:ext cx="14649450" cy="695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512669</xdr:colOff>
      <xdr:row>7</xdr:row>
      <xdr:rowOff>2803</xdr:rowOff>
    </xdr:from>
    <xdr:to>
      <xdr:col>18</xdr:col>
      <xdr:colOff>24560</xdr:colOff>
      <xdr:row>7</xdr:row>
      <xdr:rowOff>572367</xdr:rowOff>
    </xdr:to>
    <xdr:sp macro="" textlink="">
      <xdr:nvSpPr>
        <xdr:cNvPr id="36" name="矩形 38"/>
        <xdr:cNvSpPr>
          <a:spLocks noChangeArrowheads="1"/>
        </xdr:cNvSpPr>
      </xdr:nvSpPr>
      <xdr:spPr bwMode="auto">
        <a:xfrm rot="-157762">
          <a:off x="49290194" y="10499353"/>
          <a:ext cx="2255091" cy="5695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2085975</xdr:colOff>
      <xdr:row>8</xdr:row>
      <xdr:rowOff>9525</xdr:rowOff>
    </xdr:to>
    <xdr:sp macro="" textlink="">
      <xdr:nvSpPr>
        <xdr:cNvPr id="37" name="WordArt 75"/>
        <xdr:cNvSpPr>
          <a:spLocks noChangeArrowheads="1" noChangeShapeType="1" noTextEdit="1"/>
        </xdr:cNvSpPr>
      </xdr:nvSpPr>
      <xdr:spPr bwMode="auto">
        <a:xfrm>
          <a:off x="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685800</xdr:colOff>
      <xdr:row>15</xdr:row>
      <xdr:rowOff>9525</xdr:rowOff>
    </xdr:to>
    <xdr:sp macro="" textlink="">
      <xdr:nvSpPr>
        <xdr:cNvPr id="38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2085975</xdr:colOff>
      <xdr:row>8</xdr:row>
      <xdr:rowOff>9525</xdr:rowOff>
    </xdr:to>
    <xdr:sp macro="" textlink="">
      <xdr:nvSpPr>
        <xdr:cNvPr id="39" name="WordArt 75"/>
        <xdr:cNvSpPr>
          <a:spLocks noChangeArrowheads="1" noChangeShapeType="1" noTextEdit="1"/>
        </xdr:cNvSpPr>
      </xdr:nvSpPr>
      <xdr:spPr bwMode="auto">
        <a:xfrm>
          <a:off x="2440305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3595687</xdr:colOff>
      <xdr:row>6</xdr:row>
      <xdr:rowOff>1071563</xdr:rowOff>
    </xdr:from>
    <xdr:to>
      <xdr:col>3</xdr:col>
      <xdr:colOff>4281487</xdr:colOff>
      <xdr:row>7</xdr:row>
      <xdr:rowOff>1081088</xdr:rowOff>
    </xdr:to>
    <xdr:sp macro="" textlink="">
      <xdr:nvSpPr>
        <xdr:cNvPr id="40" name="WordArt 75"/>
        <xdr:cNvSpPr>
          <a:spLocks noChangeArrowheads="1" noChangeShapeType="1" noTextEdit="1"/>
        </xdr:cNvSpPr>
      </xdr:nvSpPr>
      <xdr:spPr bwMode="auto">
        <a:xfrm>
          <a:off x="27998737" y="10101263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685800</xdr:colOff>
      <xdr:row>15</xdr:row>
      <xdr:rowOff>9525</xdr:rowOff>
    </xdr:to>
    <xdr:sp macro="" textlink="">
      <xdr:nvSpPr>
        <xdr:cNvPr id="41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685800</xdr:colOff>
      <xdr:row>15</xdr:row>
      <xdr:rowOff>9525</xdr:rowOff>
    </xdr:to>
    <xdr:sp macro="" textlink="">
      <xdr:nvSpPr>
        <xdr:cNvPr id="42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43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771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11</xdr:row>
      <xdr:rowOff>409575</xdr:rowOff>
    </xdr:from>
    <xdr:to>
      <xdr:col>0</xdr:col>
      <xdr:colOff>2321859</xdr:colOff>
      <xdr:row>11</xdr:row>
      <xdr:rowOff>1357313</xdr:rowOff>
    </xdr:to>
    <xdr:sp macro="" textlink="">
      <xdr:nvSpPr>
        <xdr:cNvPr id="44" name="矩形 26"/>
        <xdr:cNvSpPr>
          <a:spLocks noChangeArrowheads="1"/>
        </xdr:cNvSpPr>
      </xdr:nvSpPr>
      <xdr:spPr bwMode="auto">
        <a:xfrm rot="-157762">
          <a:off x="2200275" y="16659225"/>
          <a:ext cx="121584" cy="947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11</xdr:row>
      <xdr:rowOff>409575</xdr:rowOff>
    </xdr:from>
    <xdr:to>
      <xdr:col>0</xdr:col>
      <xdr:colOff>2625436</xdr:colOff>
      <xdr:row>11</xdr:row>
      <xdr:rowOff>1319213</xdr:rowOff>
    </xdr:to>
    <xdr:sp macro="" textlink="">
      <xdr:nvSpPr>
        <xdr:cNvPr id="45" name="矩形 26"/>
        <xdr:cNvSpPr>
          <a:spLocks noChangeArrowheads="1"/>
        </xdr:cNvSpPr>
      </xdr:nvSpPr>
      <xdr:spPr bwMode="auto">
        <a:xfrm rot="-157762">
          <a:off x="2200275" y="16659225"/>
          <a:ext cx="425161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11</xdr:row>
      <xdr:rowOff>409575</xdr:rowOff>
    </xdr:from>
    <xdr:to>
      <xdr:col>0</xdr:col>
      <xdr:colOff>2505075</xdr:colOff>
      <xdr:row>11</xdr:row>
      <xdr:rowOff>1319213</xdr:rowOff>
    </xdr:to>
    <xdr:sp macro="" textlink="">
      <xdr:nvSpPr>
        <xdr:cNvPr id="46" name="矩形 26"/>
        <xdr:cNvSpPr>
          <a:spLocks noChangeArrowheads="1"/>
        </xdr:cNvSpPr>
      </xdr:nvSpPr>
      <xdr:spPr bwMode="auto">
        <a:xfrm rot="-157762">
          <a:off x="2200275" y="16659225"/>
          <a:ext cx="304800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4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813435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2</xdr:row>
      <xdr:rowOff>304800</xdr:rowOff>
    </xdr:to>
    <xdr:sp macro="" textlink="">
      <xdr:nvSpPr>
        <xdr:cNvPr id="4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626870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4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2440305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2</xdr:row>
      <xdr:rowOff>304800</xdr:rowOff>
    </xdr:to>
    <xdr:sp macro="" textlink="">
      <xdr:nvSpPr>
        <xdr:cNvPr id="5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253740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2200275</xdr:colOff>
      <xdr:row>25</xdr:row>
      <xdr:rowOff>409575</xdr:rowOff>
    </xdr:from>
    <xdr:to>
      <xdr:col>1</xdr:col>
      <xdr:colOff>2733675</xdr:colOff>
      <xdr:row>26</xdr:row>
      <xdr:rowOff>203200</xdr:rowOff>
    </xdr:to>
    <xdr:sp macro="" textlink="">
      <xdr:nvSpPr>
        <xdr:cNvPr id="51" name="矩形 26"/>
        <xdr:cNvSpPr>
          <a:spLocks noChangeArrowheads="1"/>
        </xdr:cNvSpPr>
      </xdr:nvSpPr>
      <xdr:spPr bwMode="auto">
        <a:xfrm rot="-157762">
          <a:off x="10334625" y="37080825"/>
          <a:ext cx="533400" cy="126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581025</xdr:colOff>
      <xdr:row>26</xdr:row>
      <xdr:rowOff>1266825</xdr:rowOff>
    </xdr:from>
    <xdr:to>
      <xdr:col>12</xdr:col>
      <xdr:colOff>1114425</xdr:colOff>
      <xdr:row>27</xdr:row>
      <xdr:rowOff>1060450</xdr:rowOff>
    </xdr:to>
    <xdr:sp macro="" textlink="">
      <xdr:nvSpPr>
        <xdr:cNvPr id="52" name="矩形 26"/>
        <xdr:cNvSpPr>
          <a:spLocks noChangeArrowheads="1"/>
        </xdr:cNvSpPr>
      </xdr:nvSpPr>
      <xdr:spPr bwMode="auto">
        <a:xfrm rot="-157762">
          <a:off x="46053375" y="39404925"/>
          <a:ext cx="533400" cy="126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2085975</xdr:colOff>
      <xdr:row>8</xdr:row>
      <xdr:rowOff>9525</xdr:rowOff>
    </xdr:to>
    <xdr:sp macro="" textlink="">
      <xdr:nvSpPr>
        <xdr:cNvPr id="53" name="WordArt 75"/>
        <xdr:cNvSpPr>
          <a:spLocks noChangeArrowheads="1" noChangeShapeType="1" noTextEdit="1"/>
        </xdr:cNvSpPr>
      </xdr:nvSpPr>
      <xdr:spPr bwMode="auto">
        <a:xfrm>
          <a:off x="813435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1</xdr:col>
      <xdr:colOff>2085975</xdr:colOff>
      <xdr:row>8</xdr:row>
      <xdr:rowOff>9525</xdr:rowOff>
    </xdr:to>
    <xdr:sp macro="" textlink="">
      <xdr:nvSpPr>
        <xdr:cNvPr id="54" name="WordArt 75"/>
        <xdr:cNvSpPr>
          <a:spLocks noChangeArrowheads="1" noChangeShapeType="1" noTextEdit="1"/>
        </xdr:cNvSpPr>
      </xdr:nvSpPr>
      <xdr:spPr bwMode="auto">
        <a:xfrm>
          <a:off x="813435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2085975</xdr:colOff>
      <xdr:row>8</xdr:row>
      <xdr:rowOff>9525</xdr:rowOff>
    </xdr:to>
    <xdr:sp macro="" textlink="">
      <xdr:nvSpPr>
        <xdr:cNvPr id="55" name="WordArt 75"/>
        <xdr:cNvSpPr>
          <a:spLocks noChangeArrowheads="1" noChangeShapeType="1" noTextEdit="1"/>
        </xdr:cNvSpPr>
      </xdr:nvSpPr>
      <xdr:spPr bwMode="auto">
        <a:xfrm>
          <a:off x="2440305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2085975</xdr:colOff>
      <xdr:row>8</xdr:row>
      <xdr:rowOff>9525</xdr:rowOff>
    </xdr:to>
    <xdr:sp macro="" textlink="">
      <xdr:nvSpPr>
        <xdr:cNvPr id="56" name="WordArt 75"/>
        <xdr:cNvSpPr>
          <a:spLocks noChangeArrowheads="1" noChangeShapeType="1" noTextEdit="1"/>
        </xdr:cNvSpPr>
      </xdr:nvSpPr>
      <xdr:spPr bwMode="auto">
        <a:xfrm>
          <a:off x="2440305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685800</xdr:colOff>
      <xdr:row>15</xdr:row>
      <xdr:rowOff>9525</xdr:rowOff>
    </xdr:to>
    <xdr:sp macro="" textlink="">
      <xdr:nvSpPr>
        <xdr:cNvPr id="57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2085975</xdr:colOff>
      <xdr:row>22</xdr:row>
      <xdr:rowOff>9525</xdr:rowOff>
    </xdr:to>
    <xdr:sp macro="" textlink="">
      <xdr:nvSpPr>
        <xdr:cNvPr id="58" name="WordArt 75"/>
        <xdr:cNvSpPr>
          <a:spLocks noChangeArrowheads="1" noChangeShapeType="1" noTextEdit="1"/>
        </xdr:cNvSpPr>
      </xdr:nvSpPr>
      <xdr:spPr bwMode="auto">
        <a:xfrm>
          <a:off x="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2085975</xdr:colOff>
      <xdr:row>22</xdr:row>
      <xdr:rowOff>9525</xdr:rowOff>
    </xdr:to>
    <xdr:sp macro="" textlink="">
      <xdr:nvSpPr>
        <xdr:cNvPr id="59" name="WordArt 75"/>
        <xdr:cNvSpPr>
          <a:spLocks noChangeArrowheads="1" noChangeShapeType="1" noTextEdit="1"/>
        </xdr:cNvSpPr>
      </xdr:nvSpPr>
      <xdr:spPr bwMode="auto">
        <a:xfrm>
          <a:off x="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533400</xdr:colOff>
      <xdr:row>20</xdr:row>
      <xdr:rowOff>409575</xdr:rowOff>
    </xdr:from>
    <xdr:to>
      <xdr:col>0</xdr:col>
      <xdr:colOff>333375</xdr:colOff>
      <xdr:row>23</xdr:row>
      <xdr:rowOff>0</xdr:rowOff>
    </xdr:to>
    <xdr:sp macro="" textlink="">
      <xdr:nvSpPr>
        <xdr:cNvPr id="60" name="WordArt 75"/>
        <xdr:cNvSpPr>
          <a:spLocks noChangeArrowheads="1" noChangeShapeType="1" noTextEdit="1"/>
        </xdr:cNvSpPr>
      </xdr:nvSpPr>
      <xdr:spPr bwMode="auto">
        <a:xfrm>
          <a:off x="533400" y="297465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2085975</xdr:colOff>
      <xdr:row>22</xdr:row>
      <xdr:rowOff>9525</xdr:rowOff>
    </xdr:to>
    <xdr:sp macro="" textlink="">
      <xdr:nvSpPr>
        <xdr:cNvPr id="61" name="WordArt 75"/>
        <xdr:cNvSpPr>
          <a:spLocks noChangeArrowheads="1" noChangeShapeType="1" noTextEdit="1"/>
        </xdr:cNvSpPr>
      </xdr:nvSpPr>
      <xdr:spPr bwMode="auto">
        <a:xfrm>
          <a:off x="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2085975</xdr:colOff>
      <xdr:row>22</xdr:row>
      <xdr:rowOff>9525</xdr:rowOff>
    </xdr:to>
    <xdr:sp macro="" textlink="">
      <xdr:nvSpPr>
        <xdr:cNvPr id="62" name="WordArt 75"/>
        <xdr:cNvSpPr>
          <a:spLocks noChangeArrowheads="1" noChangeShapeType="1" noTextEdit="1"/>
        </xdr:cNvSpPr>
      </xdr:nvSpPr>
      <xdr:spPr bwMode="auto">
        <a:xfrm>
          <a:off x="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63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64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533400</xdr:colOff>
      <xdr:row>20</xdr:row>
      <xdr:rowOff>409575</xdr:rowOff>
    </xdr:from>
    <xdr:to>
      <xdr:col>1</xdr:col>
      <xdr:colOff>333375</xdr:colOff>
      <xdr:row>23</xdr:row>
      <xdr:rowOff>0</xdr:rowOff>
    </xdr:to>
    <xdr:sp macro="" textlink="">
      <xdr:nvSpPr>
        <xdr:cNvPr id="65" name="WordArt 75"/>
        <xdr:cNvSpPr>
          <a:spLocks noChangeArrowheads="1" noChangeShapeType="1" noTextEdit="1"/>
        </xdr:cNvSpPr>
      </xdr:nvSpPr>
      <xdr:spPr bwMode="auto">
        <a:xfrm>
          <a:off x="8667750" y="297465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66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67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2085975</xdr:colOff>
      <xdr:row>22</xdr:row>
      <xdr:rowOff>9525</xdr:rowOff>
    </xdr:to>
    <xdr:sp macro="" textlink="">
      <xdr:nvSpPr>
        <xdr:cNvPr id="68" name="WordArt 75"/>
        <xdr:cNvSpPr>
          <a:spLocks noChangeArrowheads="1" noChangeShapeType="1" noTextEdit="1"/>
        </xdr:cNvSpPr>
      </xdr:nvSpPr>
      <xdr:spPr bwMode="auto">
        <a:xfrm>
          <a:off x="162687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2085975</xdr:colOff>
      <xdr:row>22</xdr:row>
      <xdr:rowOff>9525</xdr:rowOff>
    </xdr:to>
    <xdr:sp macro="" textlink="">
      <xdr:nvSpPr>
        <xdr:cNvPr id="69" name="WordArt 75"/>
        <xdr:cNvSpPr>
          <a:spLocks noChangeArrowheads="1" noChangeShapeType="1" noTextEdit="1"/>
        </xdr:cNvSpPr>
      </xdr:nvSpPr>
      <xdr:spPr bwMode="auto">
        <a:xfrm>
          <a:off x="162687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533400</xdr:colOff>
      <xdr:row>20</xdr:row>
      <xdr:rowOff>409575</xdr:rowOff>
    </xdr:from>
    <xdr:to>
      <xdr:col>2</xdr:col>
      <xdr:colOff>333375</xdr:colOff>
      <xdr:row>23</xdr:row>
      <xdr:rowOff>0</xdr:rowOff>
    </xdr:to>
    <xdr:sp macro="" textlink="">
      <xdr:nvSpPr>
        <xdr:cNvPr id="70" name="WordArt 75"/>
        <xdr:cNvSpPr>
          <a:spLocks noChangeArrowheads="1" noChangeShapeType="1" noTextEdit="1"/>
        </xdr:cNvSpPr>
      </xdr:nvSpPr>
      <xdr:spPr bwMode="auto">
        <a:xfrm>
          <a:off x="16802100" y="297465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2085975</xdr:colOff>
      <xdr:row>22</xdr:row>
      <xdr:rowOff>9525</xdr:rowOff>
    </xdr:to>
    <xdr:sp macro="" textlink="">
      <xdr:nvSpPr>
        <xdr:cNvPr id="71" name="WordArt 75"/>
        <xdr:cNvSpPr>
          <a:spLocks noChangeArrowheads="1" noChangeShapeType="1" noTextEdit="1"/>
        </xdr:cNvSpPr>
      </xdr:nvSpPr>
      <xdr:spPr bwMode="auto">
        <a:xfrm>
          <a:off x="162687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2085975</xdr:colOff>
      <xdr:row>22</xdr:row>
      <xdr:rowOff>9525</xdr:rowOff>
    </xdr:to>
    <xdr:sp macro="" textlink="">
      <xdr:nvSpPr>
        <xdr:cNvPr id="72" name="WordArt 75"/>
        <xdr:cNvSpPr>
          <a:spLocks noChangeArrowheads="1" noChangeShapeType="1" noTextEdit="1"/>
        </xdr:cNvSpPr>
      </xdr:nvSpPr>
      <xdr:spPr bwMode="auto">
        <a:xfrm>
          <a:off x="162687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73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74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533400</xdr:colOff>
      <xdr:row>20</xdr:row>
      <xdr:rowOff>409575</xdr:rowOff>
    </xdr:from>
    <xdr:to>
      <xdr:col>3</xdr:col>
      <xdr:colOff>333375</xdr:colOff>
      <xdr:row>23</xdr:row>
      <xdr:rowOff>0</xdr:rowOff>
    </xdr:to>
    <xdr:sp macro="" textlink="">
      <xdr:nvSpPr>
        <xdr:cNvPr id="75" name="WordArt 75"/>
        <xdr:cNvSpPr>
          <a:spLocks noChangeArrowheads="1" noChangeShapeType="1" noTextEdit="1"/>
        </xdr:cNvSpPr>
      </xdr:nvSpPr>
      <xdr:spPr bwMode="auto">
        <a:xfrm>
          <a:off x="24936450" y="297465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7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77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78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533400</xdr:colOff>
      <xdr:row>20</xdr:row>
      <xdr:rowOff>409575</xdr:rowOff>
    </xdr:from>
    <xdr:to>
      <xdr:col>4</xdr:col>
      <xdr:colOff>333375</xdr:colOff>
      <xdr:row>23</xdr:row>
      <xdr:rowOff>0</xdr:rowOff>
    </xdr:to>
    <xdr:sp macro="" textlink="">
      <xdr:nvSpPr>
        <xdr:cNvPr id="79" name="WordArt 75"/>
        <xdr:cNvSpPr>
          <a:spLocks noChangeArrowheads="1" noChangeShapeType="1" noTextEdit="1"/>
        </xdr:cNvSpPr>
      </xdr:nvSpPr>
      <xdr:spPr bwMode="auto">
        <a:xfrm>
          <a:off x="33070800" y="297465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7</xdr:col>
      <xdr:colOff>254000</xdr:colOff>
      <xdr:row>17</xdr:row>
      <xdr:rowOff>571500</xdr:rowOff>
    </xdr:from>
    <xdr:to>
      <xdr:col>8</xdr:col>
      <xdr:colOff>241300</xdr:colOff>
      <xdr:row>18</xdr:row>
      <xdr:rowOff>581025</xdr:rowOff>
    </xdr:to>
    <xdr:sp macro="" textlink="">
      <xdr:nvSpPr>
        <xdr:cNvPr id="80" name="WordArt 75"/>
        <xdr:cNvSpPr>
          <a:spLocks noChangeArrowheads="1" noChangeShapeType="1" noTextEdit="1"/>
        </xdr:cNvSpPr>
      </xdr:nvSpPr>
      <xdr:spPr bwMode="auto">
        <a:xfrm>
          <a:off x="42297350" y="25507950"/>
          <a:ext cx="6731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9</xdr:col>
      <xdr:colOff>374650</xdr:colOff>
      <xdr:row>15</xdr:row>
      <xdr:rowOff>822325</xdr:rowOff>
    </xdr:from>
    <xdr:to>
      <xdr:col>14</xdr:col>
      <xdr:colOff>15875</xdr:colOff>
      <xdr:row>18</xdr:row>
      <xdr:rowOff>825500</xdr:rowOff>
    </xdr:to>
    <xdr:sp macro="" textlink="">
      <xdr:nvSpPr>
        <xdr:cNvPr id="81" name="WordArt 75"/>
        <xdr:cNvSpPr>
          <a:spLocks noChangeArrowheads="1" noChangeShapeType="1" noTextEdit="1"/>
        </xdr:cNvSpPr>
      </xdr:nvSpPr>
      <xdr:spPr bwMode="auto">
        <a:xfrm>
          <a:off x="43789600" y="22939375"/>
          <a:ext cx="5003800" cy="4289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6</xdr:col>
      <xdr:colOff>222250</xdr:colOff>
      <xdr:row>18</xdr:row>
      <xdr:rowOff>762000</xdr:rowOff>
    </xdr:from>
    <xdr:to>
      <xdr:col>9</xdr:col>
      <xdr:colOff>212725</xdr:colOff>
      <xdr:row>19</xdr:row>
      <xdr:rowOff>771525</xdr:rowOff>
    </xdr:to>
    <xdr:sp macro="" textlink="">
      <xdr:nvSpPr>
        <xdr:cNvPr id="82" name="WordArt 75"/>
        <xdr:cNvSpPr>
          <a:spLocks noChangeArrowheads="1" noChangeShapeType="1" noTextEdit="1"/>
        </xdr:cNvSpPr>
      </xdr:nvSpPr>
      <xdr:spPr bwMode="auto">
        <a:xfrm>
          <a:off x="41579800" y="27165300"/>
          <a:ext cx="20478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83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84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533400</xdr:colOff>
      <xdr:row>27</xdr:row>
      <xdr:rowOff>409575</xdr:rowOff>
    </xdr:from>
    <xdr:to>
      <xdr:col>0</xdr:col>
      <xdr:colOff>333375</xdr:colOff>
      <xdr:row>30</xdr:row>
      <xdr:rowOff>0</xdr:rowOff>
    </xdr:to>
    <xdr:sp macro="" textlink="">
      <xdr:nvSpPr>
        <xdr:cNvPr id="85" name="WordArt 75"/>
        <xdr:cNvSpPr>
          <a:spLocks noChangeArrowheads="1" noChangeShapeType="1" noTextEdit="1"/>
        </xdr:cNvSpPr>
      </xdr:nvSpPr>
      <xdr:spPr bwMode="auto">
        <a:xfrm>
          <a:off x="533400" y="4001452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86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87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88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89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533400</xdr:colOff>
      <xdr:row>27</xdr:row>
      <xdr:rowOff>409575</xdr:rowOff>
    </xdr:from>
    <xdr:to>
      <xdr:col>1</xdr:col>
      <xdr:colOff>333375</xdr:colOff>
      <xdr:row>30</xdr:row>
      <xdr:rowOff>0</xdr:rowOff>
    </xdr:to>
    <xdr:sp macro="" textlink="">
      <xdr:nvSpPr>
        <xdr:cNvPr id="90" name="WordArt 75"/>
        <xdr:cNvSpPr>
          <a:spLocks noChangeArrowheads="1" noChangeShapeType="1" noTextEdit="1"/>
        </xdr:cNvSpPr>
      </xdr:nvSpPr>
      <xdr:spPr bwMode="auto">
        <a:xfrm>
          <a:off x="8667750" y="4001452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91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92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2085975</xdr:colOff>
      <xdr:row>15</xdr:row>
      <xdr:rowOff>9525</xdr:rowOff>
    </xdr:to>
    <xdr:sp macro="" textlink="">
      <xdr:nvSpPr>
        <xdr:cNvPr id="93" name="WordArt 75"/>
        <xdr:cNvSpPr>
          <a:spLocks noChangeArrowheads="1" noChangeShapeType="1" noTextEdit="1"/>
        </xdr:cNvSpPr>
      </xdr:nvSpPr>
      <xdr:spPr bwMode="auto">
        <a:xfrm>
          <a:off x="325374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2085975</xdr:colOff>
      <xdr:row>15</xdr:row>
      <xdr:rowOff>9525</xdr:rowOff>
    </xdr:to>
    <xdr:sp macro="" textlink="">
      <xdr:nvSpPr>
        <xdr:cNvPr id="94" name="WordArt 75"/>
        <xdr:cNvSpPr>
          <a:spLocks noChangeArrowheads="1" noChangeShapeType="1" noTextEdit="1"/>
        </xdr:cNvSpPr>
      </xdr:nvSpPr>
      <xdr:spPr bwMode="auto">
        <a:xfrm>
          <a:off x="325374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533400</xdr:colOff>
      <xdr:row>27</xdr:row>
      <xdr:rowOff>409575</xdr:rowOff>
    </xdr:from>
    <xdr:to>
      <xdr:col>2</xdr:col>
      <xdr:colOff>333375</xdr:colOff>
      <xdr:row>30</xdr:row>
      <xdr:rowOff>0</xdr:rowOff>
    </xdr:to>
    <xdr:sp macro="" textlink="">
      <xdr:nvSpPr>
        <xdr:cNvPr id="95" name="WordArt 75"/>
        <xdr:cNvSpPr>
          <a:spLocks noChangeArrowheads="1" noChangeShapeType="1" noTextEdit="1"/>
        </xdr:cNvSpPr>
      </xdr:nvSpPr>
      <xdr:spPr bwMode="auto">
        <a:xfrm>
          <a:off x="16802100" y="4001452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2085975</xdr:colOff>
      <xdr:row>15</xdr:row>
      <xdr:rowOff>9525</xdr:rowOff>
    </xdr:to>
    <xdr:sp macro="" textlink="">
      <xdr:nvSpPr>
        <xdr:cNvPr id="96" name="WordArt 75"/>
        <xdr:cNvSpPr>
          <a:spLocks noChangeArrowheads="1" noChangeShapeType="1" noTextEdit="1"/>
        </xdr:cNvSpPr>
      </xdr:nvSpPr>
      <xdr:spPr bwMode="auto">
        <a:xfrm>
          <a:off x="325374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1905000</xdr:colOff>
      <xdr:row>14</xdr:row>
      <xdr:rowOff>889000</xdr:rowOff>
    </xdr:from>
    <xdr:to>
      <xdr:col>12</xdr:col>
      <xdr:colOff>2590800</xdr:colOff>
      <xdr:row>15</xdr:row>
      <xdr:rowOff>485775</xdr:rowOff>
    </xdr:to>
    <xdr:sp macro="" textlink="">
      <xdr:nvSpPr>
        <xdr:cNvPr id="97" name="WordArt 75"/>
        <xdr:cNvSpPr>
          <a:spLocks noChangeArrowheads="1" noChangeShapeType="1" noTextEdit="1"/>
        </xdr:cNvSpPr>
      </xdr:nvSpPr>
      <xdr:spPr bwMode="auto">
        <a:xfrm>
          <a:off x="47377350" y="21539200"/>
          <a:ext cx="685800" cy="10636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98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99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533400</xdr:colOff>
      <xdr:row>27</xdr:row>
      <xdr:rowOff>409575</xdr:rowOff>
    </xdr:from>
    <xdr:to>
      <xdr:col>3</xdr:col>
      <xdr:colOff>333375</xdr:colOff>
      <xdr:row>30</xdr:row>
      <xdr:rowOff>0</xdr:rowOff>
    </xdr:to>
    <xdr:sp macro="" textlink="">
      <xdr:nvSpPr>
        <xdr:cNvPr id="100" name="WordArt 75"/>
        <xdr:cNvSpPr>
          <a:spLocks noChangeArrowheads="1" noChangeShapeType="1" noTextEdit="1"/>
        </xdr:cNvSpPr>
      </xdr:nvSpPr>
      <xdr:spPr bwMode="auto">
        <a:xfrm>
          <a:off x="24936450" y="4001452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101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5226050</xdr:colOff>
      <xdr:row>28</xdr:row>
      <xdr:rowOff>0</xdr:rowOff>
    </xdr:from>
    <xdr:to>
      <xdr:col>1</xdr:col>
      <xdr:colOff>2041525</xdr:colOff>
      <xdr:row>29</xdr:row>
      <xdr:rowOff>9525</xdr:rowOff>
    </xdr:to>
    <xdr:sp macro="" textlink="">
      <xdr:nvSpPr>
        <xdr:cNvPr id="102" name="WordArt 75"/>
        <xdr:cNvSpPr>
          <a:spLocks noChangeArrowheads="1" noChangeShapeType="1" noTextEdit="1"/>
        </xdr:cNvSpPr>
      </xdr:nvSpPr>
      <xdr:spPr bwMode="auto">
        <a:xfrm>
          <a:off x="5226050" y="41071800"/>
          <a:ext cx="494982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2085975</xdr:colOff>
      <xdr:row>22</xdr:row>
      <xdr:rowOff>9525</xdr:rowOff>
    </xdr:to>
    <xdr:sp macro="" textlink="">
      <xdr:nvSpPr>
        <xdr:cNvPr id="103" name="WordArt 75"/>
        <xdr:cNvSpPr>
          <a:spLocks noChangeArrowheads="1" noChangeShapeType="1" noTextEdit="1"/>
        </xdr:cNvSpPr>
      </xdr:nvSpPr>
      <xdr:spPr bwMode="auto">
        <a:xfrm>
          <a:off x="162687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533400</xdr:colOff>
      <xdr:row>27</xdr:row>
      <xdr:rowOff>409575</xdr:rowOff>
    </xdr:from>
    <xdr:to>
      <xdr:col>4</xdr:col>
      <xdr:colOff>333375</xdr:colOff>
      <xdr:row>30</xdr:row>
      <xdr:rowOff>0</xdr:rowOff>
    </xdr:to>
    <xdr:sp macro="" textlink="">
      <xdr:nvSpPr>
        <xdr:cNvPr id="104" name="WordArt 75"/>
        <xdr:cNvSpPr>
          <a:spLocks noChangeArrowheads="1" noChangeShapeType="1" noTextEdit="1"/>
        </xdr:cNvSpPr>
      </xdr:nvSpPr>
      <xdr:spPr bwMode="auto">
        <a:xfrm>
          <a:off x="33070800" y="4001452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11</xdr:col>
      <xdr:colOff>31750</xdr:colOff>
      <xdr:row>16</xdr:row>
      <xdr:rowOff>381000</xdr:rowOff>
    </xdr:from>
    <xdr:to>
      <xdr:col>12</xdr:col>
      <xdr:colOff>19050</xdr:colOff>
      <xdr:row>17</xdr:row>
      <xdr:rowOff>803275</xdr:rowOff>
    </xdr:to>
    <xdr:sp macro="" textlink="">
      <xdr:nvSpPr>
        <xdr:cNvPr id="105" name="WordArt 75"/>
        <xdr:cNvSpPr>
          <a:spLocks noChangeArrowheads="1" noChangeShapeType="1" noTextEdit="1"/>
        </xdr:cNvSpPr>
      </xdr:nvSpPr>
      <xdr:spPr bwMode="auto">
        <a:xfrm>
          <a:off x="44818300" y="23964900"/>
          <a:ext cx="673100" cy="1774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1365250</xdr:colOff>
      <xdr:row>17</xdr:row>
      <xdr:rowOff>127000</xdr:rowOff>
    </xdr:from>
    <xdr:to>
      <xdr:col>12</xdr:col>
      <xdr:colOff>2051050</xdr:colOff>
      <xdr:row>18</xdr:row>
      <xdr:rowOff>136525</xdr:rowOff>
    </xdr:to>
    <xdr:sp macro="" textlink="">
      <xdr:nvSpPr>
        <xdr:cNvPr id="106" name="WordArt 75"/>
        <xdr:cNvSpPr>
          <a:spLocks noChangeArrowheads="1" noChangeShapeType="1" noTextEdit="1"/>
        </xdr:cNvSpPr>
      </xdr:nvSpPr>
      <xdr:spPr bwMode="auto">
        <a:xfrm>
          <a:off x="46837600" y="250634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2085975</xdr:colOff>
      <xdr:row>8</xdr:row>
      <xdr:rowOff>9525</xdr:rowOff>
    </xdr:to>
    <xdr:sp macro="" textlink="">
      <xdr:nvSpPr>
        <xdr:cNvPr id="107" name="WordArt 75"/>
        <xdr:cNvSpPr>
          <a:spLocks noChangeArrowheads="1" noChangeShapeType="1" noTextEdit="1"/>
        </xdr:cNvSpPr>
      </xdr:nvSpPr>
      <xdr:spPr bwMode="auto">
        <a:xfrm>
          <a:off x="1626870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7</xdr:row>
      <xdr:rowOff>0</xdr:rowOff>
    </xdr:from>
    <xdr:to>
      <xdr:col>2</xdr:col>
      <xdr:colOff>2085975</xdr:colOff>
      <xdr:row>8</xdr:row>
      <xdr:rowOff>9525</xdr:rowOff>
    </xdr:to>
    <xdr:sp macro="" textlink="">
      <xdr:nvSpPr>
        <xdr:cNvPr id="108" name="WordArt 75"/>
        <xdr:cNvSpPr>
          <a:spLocks noChangeArrowheads="1" noChangeShapeType="1" noTextEdit="1"/>
        </xdr:cNvSpPr>
      </xdr:nvSpPr>
      <xdr:spPr bwMode="auto">
        <a:xfrm>
          <a:off x="1626870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109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685800</xdr:colOff>
      <xdr:row>29</xdr:row>
      <xdr:rowOff>9525</xdr:rowOff>
    </xdr:to>
    <xdr:sp macro="" textlink="">
      <xdr:nvSpPr>
        <xdr:cNvPr id="110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5</xdr:col>
      <xdr:colOff>317500</xdr:colOff>
      <xdr:row>24</xdr:row>
      <xdr:rowOff>984250</xdr:rowOff>
    </xdr:from>
    <xdr:to>
      <xdr:col>6</xdr:col>
      <xdr:colOff>304800</xdr:colOff>
      <xdr:row>25</xdr:row>
      <xdr:rowOff>993775</xdr:rowOff>
    </xdr:to>
    <xdr:sp macro="" textlink="">
      <xdr:nvSpPr>
        <xdr:cNvPr id="111" name="WordArt 75"/>
        <xdr:cNvSpPr>
          <a:spLocks noChangeArrowheads="1" noChangeShapeType="1" noTextEdit="1"/>
        </xdr:cNvSpPr>
      </xdr:nvSpPr>
      <xdr:spPr bwMode="auto">
        <a:xfrm>
          <a:off x="40989250" y="36188650"/>
          <a:ext cx="6731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666750</xdr:colOff>
      <xdr:row>13</xdr:row>
      <xdr:rowOff>190500</xdr:rowOff>
    </xdr:from>
    <xdr:to>
      <xdr:col>9</xdr:col>
      <xdr:colOff>654050</xdr:colOff>
      <xdr:row>14</xdr:row>
      <xdr:rowOff>200025</xdr:rowOff>
    </xdr:to>
    <xdr:sp macro="" textlink="">
      <xdr:nvSpPr>
        <xdr:cNvPr id="112" name="WordArt 75"/>
        <xdr:cNvSpPr>
          <a:spLocks noChangeArrowheads="1" noChangeShapeType="1" noTextEdit="1"/>
        </xdr:cNvSpPr>
      </xdr:nvSpPr>
      <xdr:spPr bwMode="auto">
        <a:xfrm>
          <a:off x="43395900" y="19373850"/>
          <a:ext cx="6731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21</xdr:row>
      <xdr:rowOff>0</xdr:rowOff>
    </xdr:from>
    <xdr:to>
      <xdr:col>4</xdr:col>
      <xdr:colOff>2085975</xdr:colOff>
      <xdr:row>22</xdr:row>
      <xdr:rowOff>9525</xdr:rowOff>
    </xdr:to>
    <xdr:sp macro="" textlink="">
      <xdr:nvSpPr>
        <xdr:cNvPr id="113" name="WordArt 75"/>
        <xdr:cNvSpPr>
          <a:spLocks noChangeArrowheads="1" noChangeShapeType="1" noTextEdit="1"/>
        </xdr:cNvSpPr>
      </xdr:nvSpPr>
      <xdr:spPr bwMode="auto">
        <a:xfrm>
          <a:off x="325374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21</xdr:row>
      <xdr:rowOff>0</xdr:rowOff>
    </xdr:from>
    <xdr:to>
      <xdr:col>4</xdr:col>
      <xdr:colOff>2085975</xdr:colOff>
      <xdr:row>22</xdr:row>
      <xdr:rowOff>9525</xdr:rowOff>
    </xdr:to>
    <xdr:sp macro="" textlink="">
      <xdr:nvSpPr>
        <xdr:cNvPr id="114" name="WordArt 75"/>
        <xdr:cNvSpPr>
          <a:spLocks noChangeArrowheads="1" noChangeShapeType="1" noTextEdit="1"/>
        </xdr:cNvSpPr>
      </xdr:nvSpPr>
      <xdr:spPr bwMode="auto">
        <a:xfrm>
          <a:off x="325374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21</xdr:row>
      <xdr:rowOff>0</xdr:rowOff>
    </xdr:from>
    <xdr:to>
      <xdr:col>4</xdr:col>
      <xdr:colOff>2085975</xdr:colOff>
      <xdr:row>22</xdr:row>
      <xdr:rowOff>9525</xdr:rowOff>
    </xdr:to>
    <xdr:sp macro="" textlink="">
      <xdr:nvSpPr>
        <xdr:cNvPr id="115" name="WordArt 75"/>
        <xdr:cNvSpPr>
          <a:spLocks noChangeArrowheads="1" noChangeShapeType="1" noTextEdit="1"/>
        </xdr:cNvSpPr>
      </xdr:nvSpPr>
      <xdr:spPr bwMode="auto">
        <a:xfrm>
          <a:off x="325374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2085975</xdr:colOff>
      <xdr:row>15</xdr:row>
      <xdr:rowOff>9525</xdr:rowOff>
    </xdr:to>
    <xdr:sp macro="" textlink="">
      <xdr:nvSpPr>
        <xdr:cNvPr id="116" name="WordArt 75"/>
        <xdr:cNvSpPr>
          <a:spLocks noChangeArrowheads="1" noChangeShapeType="1" noTextEdit="1"/>
        </xdr:cNvSpPr>
      </xdr:nvSpPr>
      <xdr:spPr bwMode="auto">
        <a:xfrm>
          <a:off x="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2085975</xdr:colOff>
      <xdr:row>15</xdr:row>
      <xdr:rowOff>9525</xdr:rowOff>
    </xdr:to>
    <xdr:sp macro="" textlink="">
      <xdr:nvSpPr>
        <xdr:cNvPr id="117" name="WordArt 75"/>
        <xdr:cNvSpPr>
          <a:spLocks noChangeArrowheads="1" noChangeShapeType="1" noTextEdit="1"/>
        </xdr:cNvSpPr>
      </xdr:nvSpPr>
      <xdr:spPr bwMode="auto">
        <a:xfrm>
          <a:off x="81343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2000250</xdr:colOff>
      <xdr:row>12</xdr:row>
      <xdr:rowOff>508000</xdr:rowOff>
    </xdr:from>
    <xdr:to>
      <xdr:col>15</xdr:col>
      <xdr:colOff>53975</xdr:colOff>
      <xdr:row>13</xdr:row>
      <xdr:rowOff>517525</xdr:rowOff>
    </xdr:to>
    <xdr:sp macro="" textlink="">
      <xdr:nvSpPr>
        <xdr:cNvPr id="118" name="WordArt 75"/>
        <xdr:cNvSpPr>
          <a:spLocks noChangeArrowheads="1" noChangeShapeType="1" noTextEdit="1"/>
        </xdr:cNvSpPr>
      </xdr:nvSpPr>
      <xdr:spPr bwMode="auto">
        <a:xfrm>
          <a:off x="47472600" y="18224500"/>
          <a:ext cx="20447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119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63500</xdr:colOff>
      <xdr:row>14</xdr:row>
      <xdr:rowOff>63500</xdr:rowOff>
    </xdr:from>
    <xdr:to>
      <xdr:col>12</xdr:col>
      <xdr:colOff>749300</xdr:colOff>
      <xdr:row>15</xdr:row>
      <xdr:rowOff>73025</xdr:rowOff>
    </xdr:to>
    <xdr:sp macro="" textlink="">
      <xdr:nvSpPr>
        <xdr:cNvPr id="120" name="WordArt 75"/>
        <xdr:cNvSpPr>
          <a:spLocks noChangeArrowheads="1" noChangeShapeType="1" noTextEdit="1"/>
        </xdr:cNvSpPr>
      </xdr:nvSpPr>
      <xdr:spPr bwMode="auto">
        <a:xfrm>
          <a:off x="45535850" y="207137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121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122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123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124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125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126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5111750</xdr:colOff>
      <xdr:row>21</xdr:row>
      <xdr:rowOff>0</xdr:rowOff>
    </xdr:from>
    <xdr:to>
      <xdr:col>5</xdr:col>
      <xdr:colOff>1927225</xdr:colOff>
      <xdr:row>22</xdr:row>
      <xdr:rowOff>9525</xdr:rowOff>
    </xdr:to>
    <xdr:sp macro="" textlink="">
      <xdr:nvSpPr>
        <xdr:cNvPr id="127" name="WordArt 75"/>
        <xdr:cNvSpPr>
          <a:spLocks noChangeArrowheads="1" noChangeShapeType="1" noTextEdit="1"/>
        </xdr:cNvSpPr>
      </xdr:nvSpPr>
      <xdr:spPr bwMode="auto">
        <a:xfrm>
          <a:off x="37649150" y="30803850"/>
          <a:ext cx="37115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2</xdr:row>
      <xdr:rowOff>304800</xdr:rowOff>
    </xdr:to>
    <xdr:sp macro="" textlink="">
      <xdr:nvSpPr>
        <xdr:cNvPr id="12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2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813435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2</xdr:row>
      <xdr:rowOff>304800</xdr:rowOff>
    </xdr:to>
    <xdr:sp macro="" textlink="">
      <xdr:nvSpPr>
        <xdr:cNvPr id="13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626870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3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2440305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9</xdr:row>
      <xdr:rowOff>304800</xdr:rowOff>
    </xdr:to>
    <xdr:sp macro="" textlink="">
      <xdr:nvSpPr>
        <xdr:cNvPr id="13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8134350" y="1343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9</xdr:row>
      <xdr:rowOff>304800</xdr:rowOff>
    </xdr:to>
    <xdr:sp macro="" textlink="">
      <xdr:nvSpPr>
        <xdr:cNvPr id="133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6268700" y="1343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9</xdr:row>
      <xdr:rowOff>304800</xdr:rowOff>
    </xdr:to>
    <xdr:sp macro="" textlink="">
      <xdr:nvSpPr>
        <xdr:cNvPr id="13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24403050" y="1343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304800</xdr:colOff>
      <xdr:row>9</xdr:row>
      <xdr:rowOff>304800</xdr:rowOff>
    </xdr:to>
    <xdr:sp macro="" textlink="">
      <xdr:nvSpPr>
        <xdr:cNvPr id="13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2537400" y="1343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2200275</xdr:colOff>
      <xdr:row>32</xdr:row>
      <xdr:rowOff>409575</xdr:rowOff>
    </xdr:from>
    <xdr:to>
      <xdr:col>1</xdr:col>
      <xdr:colOff>2733675</xdr:colOff>
      <xdr:row>32</xdr:row>
      <xdr:rowOff>1460500</xdr:rowOff>
    </xdr:to>
    <xdr:sp macro="" textlink="">
      <xdr:nvSpPr>
        <xdr:cNvPr id="136" name="矩形 26"/>
        <xdr:cNvSpPr>
          <a:spLocks noChangeArrowheads="1"/>
        </xdr:cNvSpPr>
      </xdr:nvSpPr>
      <xdr:spPr bwMode="auto">
        <a:xfrm rot="-157762">
          <a:off x="10334625" y="47348775"/>
          <a:ext cx="533400" cy="105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137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138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2085975</xdr:colOff>
      <xdr:row>36</xdr:row>
      <xdr:rowOff>9525</xdr:rowOff>
    </xdr:to>
    <xdr:sp macro="" textlink="">
      <xdr:nvSpPr>
        <xdr:cNvPr id="139" name="WordArt 75"/>
        <xdr:cNvSpPr>
          <a:spLocks noChangeArrowheads="1" noChangeShapeType="1" noTextEdit="1"/>
        </xdr:cNvSpPr>
      </xdr:nvSpPr>
      <xdr:spPr bwMode="auto">
        <a:xfrm>
          <a:off x="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2085975</xdr:colOff>
      <xdr:row>36</xdr:row>
      <xdr:rowOff>9525</xdr:rowOff>
    </xdr:to>
    <xdr:sp macro="" textlink="">
      <xdr:nvSpPr>
        <xdr:cNvPr id="140" name="WordArt 75"/>
        <xdr:cNvSpPr>
          <a:spLocks noChangeArrowheads="1" noChangeShapeType="1" noTextEdit="1"/>
        </xdr:cNvSpPr>
      </xdr:nvSpPr>
      <xdr:spPr bwMode="auto">
        <a:xfrm>
          <a:off x="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533400</xdr:colOff>
      <xdr:row>34</xdr:row>
      <xdr:rowOff>409575</xdr:rowOff>
    </xdr:from>
    <xdr:to>
      <xdr:col>0</xdr:col>
      <xdr:colOff>333375</xdr:colOff>
      <xdr:row>37</xdr:row>
      <xdr:rowOff>0</xdr:rowOff>
    </xdr:to>
    <xdr:sp macro="" textlink="">
      <xdr:nvSpPr>
        <xdr:cNvPr id="141" name="WordArt 75"/>
        <xdr:cNvSpPr>
          <a:spLocks noChangeArrowheads="1" noChangeShapeType="1" noTextEdit="1"/>
        </xdr:cNvSpPr>
      </xdr:nvSpPr>
      <xdr:spPr bwMode="auto">
        <a:xfrm>
          <a:off x="533400" y="502824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2085975</xdr:colOff>
      <xdr:row>36</xdr:row>
      <xdr:rowOff>9525</xdr:rowOff>
    </xdr:to>
    <xdr:sp macro="" textlink="">
      <xdr:nvSpPr>
        <xdr:cNvPr id="142" name="WordArt 75"/>
        <xdr:cNvSpPr>
          <a:spLocks noChangeArrowheads="1" noChangeShapeType="1" noTextEdit="1"/>
        </xdr:cNvSpPr>
      </xdr:nvSpPr>
      <xdr:spPr bwMode="auto">
        <a:xfrm>
          <a:off x="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2085975</xdr:colOff>
      <xdr:row>36</xdr:row>
      <xdr:rowOff>9525</xdr:rowOff>
    </xdr:to>
    <xdr:sp macro="" textlink="">
      <xdr:nvSpPr>
        <xdr:cNvPr id="143" name="WordArt 75"/>
        <xdr:cNvSpPr>
          <a:spLocks noChangeArrowheads="1" noChangeShapeType="1" noTextEdit="1"/>
        </xdr:cNvSpPr>
      </xdr:nvSpPr>
      <xdr:spPr bwMode="auto">
        <a:xfrm>
          <a:off x="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533400</xdr:colOff>
      <xdr:row>34</xdr:row>
      <xdr:rowOff>409575</xdr:rowOff>
    </xdr:from>
    <xdr:to>
      <xdr:col>1</xdr:col>
      <xdr:colOff>333375</xdr:colOff>
      <xdr:row>37</xdr:row>
      <xdr:rowOff>0</xdr:rowOff>
    </xdr:to>
    <xdr:sp macro="" textlink="">
      <xdr:nvSpPr>
        <xdr:cNvPr id="144" name="WordArt 75"/>
        <xdr:cNvSpPr>
          <a:spLocks noChangeArrowheads="1" noChangeShapeType="1" noTextEdit="1"/>
        </xdr:cNvSpPr>
      </xdr:nvSpPr>
      <xdr:spPr bwMode="auto">
        <a:xfrm>
          <a:off x="8667750" y="502824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533400</xdr:colOff>
      <xdr:row>34</xdr:row>
      <xdr:rowOff>409575</xdr:rowOff>
    </xdr:from>
    <xdr:to>
      <xdr:col>2</xdr:col>
      <xdr:colOff>333375</xdr:colOff>
      <xdr:row>37</xdr:row>
      <xdr:rowOff>0</xdr:rowOff>
    </xdr:to>
    <xdr:sp macro="" textlink="">
      <xdr:nvSpPr>
        <xdr:cNvPr id="145" name="WordArt 75"/>
        <xdr:cNvSpPr>
          <a:spLocks noChangeArrowheads="1" noChangeShapeType="1" noTextEdit="1"/>
        </xdr:cNvSpPr>
      </xdr:nvSpPr>
      <xdr:spPr bwMode="auto">
        <a:xfrm>
          <a:off x="16802100" y="502824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533400</xdr:colOff>
      <xdr:row>34</xdr:row>
      <xdr:rowOff>409575</xdr:rowOff>
    </xdr:from>
    <xdr:to>
      <xdr:col>3</xdr:col>
      <xdr:colOff>333375</xdr:colOff>
      <xdr:row>37</xdr:row>
      <xdr:rowOff>0</xdr:rowOff>
    </xdr:to>
    <xdr:sp macro="" textlink="">
      <xdr:nvSpPr>
        <xdr:cNvPr id="146" name="WordArt 75"/>
        <xdr:cNvSpPr>
          <a:spLocks noChangeArrowheads="1" noChangeShapeType="1" noTextEdit="1"/>
        </xdr:cNvSpPr>
      </xdr:nvSpPr>
      <xdr:spPr bwMode="auto">
        <a:xfrm>
          <a:off x="24936450" y="502824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285750</xdr:colOff>
      <xdr:row>35</xdr:row>
      <xdr:rowOff>1079500</xdr:rowOff>
    </xdr:from>
    <xdr:to>
      <xdr:col>4</xdr:col>
      <xdr:colOff>273050</xdr:colOff>
      <xdr:row>36</xdr:row>
      <xdr:rowOff>1089025</xdr:rowOff>
    </xdr:to>
    <xdr:sp macro="" textlink="">
      <xdr:nvSpPr>
        <xdr:cNvPr id="147" name="WordArt 75"/>
        <xdr:cNvSpPr>
          <a:spLocks noChangeArrowheads="1" noChangeShapeType="1" noTextEdit="1"/>
        </xdr:cNvSpPr>
      </xdr:nvSpPr>
      <xdr:spPr bwMode="auto">
        <a:xfrm>
          <a:off x="24688800" y="52419250"/>
          <a:ext cx="812165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533400</xdr:colOff>
      <xdr:row>34</xdr:row>
      <xdr:rowOff>409575</xdr:rowOff>
    </xdr:from>
    <xdr:to>
      <xdr:col>4</xdr:col>
      <xdr:colOff>333375</xdr:colOff>
      <xdr:row>37</xdr:row>
      <xdr:rowOff>0</xdr:rowOff>
    </xdr:to>
    <xdr:sp macro="" textlink="">
      <xdr:nvSpPr>
        <xdr:cNvPr id="148" name="WordArt 75"/>
        <xdr:cNvSpPr>
          <a:spLocks noChangeArrowheads="1" noChangeShapeType="1" noTextEdit="1"/>
        </xdr:cNvSpPr>
      </xdr:nvSpPr>
      <xdr:spPr bwMode="auto">
        <a:xfrm>
          <a:off x="33070800" y="502824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2085975</xdr:colOff>
      <xdr:row>36</xdr:row>
      <xdr:rowOff>9525</xdr:rowOff>
    </xdr:to>
    <xdr:sp macro="" textlink="">
      <xdr:nvSpPr>
        <xdr:cNvPr id="149" name="WordArt 75"/>
        <xdr:cNvSpPr>
          <a:spLocks noChangeArrowheads="1" noChangeShapeType="1" noTextEdit="1"/>
        </xdr:cNvSpPr>
      </xdr:nvSpPr>
      <xdr:spPr bwMode="auto">
        <a:xfrm>
          <a:off x="162687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685800</xdr:colOff>
      <xdr:row>36</xdr:row>
      <xdr:rowOff>9525</xdr:rowOff>
    </xdr:to>
    <xdr:sp macro="" textlink="">
      <xdr:nvSpPr>
        <xdr:cNvPr id="150" name="WordArt 75"/>
        <xdr:cNvSpPr>
          <a:spLocks noChangeArrowheads="1" noChangeShapeType="1" noTextEdit="1"/>
        </xdr:cNvSpPr>
      </xdr:nvSpPr>
      <xdr:spPr bwMode="auto">
        <a:xfrm>
          <a:off x="16268700" y="51339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15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152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153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154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155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156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157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2200275</xdr:colOff>
      <xdr:row>30</xdr:row>
      <xdr:rowOff>0</xdr:rowOff>
    </xdr:from>
    <xdr:to>
      <xdr:col>3</xdr:col>
      <xdr:colOff>2733675</xdr:colOff>
      <xdr:row>30</xdr:row>
      <xdr:rowOff>798512</xdr:rowOff>
    </xdr:to>
    <xdr:sp macro="" textlink="">
      <xdr:nvSpPr>
        <xdr:cNvPr id="158" name="矩形 26"/>
        <xdr:cNvSpPr>
          <a:spLocks noChangeArrowheads="1"/>
        </xdr:cNvSpPr>
      </xdr:nvSpPr>
      <xdr:spPr bwMode="auto">
        <a:xfrm rot="-157762">
          <a:off x="26603325" y="44005500"/>
          <a:ext cx="533400" cy="798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1854199</xdr:colOff>
      <xdr:row>36</xdr:row>
      <xdr:rowOff>1158875</xdr:rowOff>
    </xdr:from>
    <xdr:to>
      <xdr:col>3</xdr:col>
      <xdr:colOff>3808835</xdr:colOff>
      <xdr:row>37</xdr:row>
      <xdr:rowOff>28574</xdr:rowOff>
    </xdr:to>
    <xdr:sp macro="" textlink="">
      <xdr:nvSpPr>
        <xdr:cNvPr id="159" name="矩形 26"/>
        <xdr:cNvSpPr>
          <a:spLocks noChangeArrowheads="1"/>
        </xdr:cNvSpPr>
      </xdr:nvSpPr>
      <xdr:spPr bwMode="auto">
        <a:xfrm rot="-157762">
          <a:off x="26257249" y="53965475"/>
          <a:ext cx="1954636" cy="336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2085975</xdr:colOff>
      <xdr:row>36</xdr:row>
      <xdr:rowOff>9525</xdr:rowOff>
    </xdr:to>
    <xdr:sp macro="" textlink="">
      <xdr:nvSpPr>
        <xdr:cNvPr id="160" name="WordArt 75"/>
        <xdr:cNvSpPr>
          <a:spLocks noChangeArrowheads="1" noChangeShapeType="1" noTextEdit="1"/>
        </xdr:cNvSpPr>
      </xdr:nvSpPr>
      <xdr:spPr bwMode="auto">
        <a:xfrm>
          <a:off x="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16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162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533400</xdr:colOff>
      <xdr:row>35</xdr:row>
      <xdr:rowOff>38100</xdr:rowOff>
    </xdr:from>
    <xdr:to>
      <xdr:col>3</xdr:col>
      <xdr:colOff>2619375</xdr:colOff>
      <xdr:row>36</xdr:row>
      <xdr:rowOff>47625</xdr:rowOff>
    </xdr:to>
    <xdr:sp macro="" textlink="">
      <xdr:nvSpPr>
        <xdr:cNvPr id="163" name="WordArt 75"/>
        <xdr:cNvSpPr>
          <a:spLocks noChangeArrowheads="1" noChangeShapeType="1" noTextEdit="1"/>
        </xdr:cNvSpPr>
      </xdr:nvSpPr>
      <xdr:spPr bwMode="auto">
        <a:xfrm>
          <a:off x="24936450" y="51377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2085975</xdr:colOff>
      <xdr:row>36</xdr:row>
      <xdr:rowOff>9525</xdr:rowOff>
    </xdr:to>
    <xdr:sp macro="" textlink="">
      <xdr:nvSpPr>
        <xdr:cNvPr id="164" name="WordArt 75"/>
        <xdr:cNvSpPr>
          <a:spLocks noChangeArrowheads="1" noChangeShapeType="1" noTextEdit="1"/>
        </xdr:cNvSpPr>
      </xdr:nvSpPr>
      <xdr:spPr bwMode="auto">
        <a:xfrm>
          <a:off x="162687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533400</xdr:colOff>
      <xdr:row>34</xdr:row>
      <xdr:rowOff>409575</xdr:rowOff>
    </xdr:from>
    <xdr:to>
      <xdr:col>4</xdr:col>
      <xdr:colOff>333375</xdr:colOff>
      <xdr:row>37</xdr:row>
      <xdr:rowOff>0</xdr:rowOff>
    </xdr:to>
    <xdr:sp macro="" textlink="">
      <xdr:nvSpPr>
        <xdr:cNvPr id="165" name="WordArt 75"/>
        <xdr:cNvSpPr>
          <a:spLocks noChangeArrowheads="1" noChangeShapeType="1" noTextEdit="1"/>
        </xdr:cNvSpPr>
      </xdr:nvSpPr>
      <xdr:spPr bwMode="auto">
        <a:xfrm>
          <a:off x="33070800" y="50282475"/>
          <a:ext cx="0" cy="39909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166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167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285750</xdr:colOff>
      <xdr:row>28</xdr:row>
      <xdr:rowOff>1079500</xdr:rowOff>
    </xdr:from>
    <xdr:to>
      <xdr:col>1</xdr:col>
      <xdr:colOff>273050</xdr:colOff>
      <xdr:row>29</xdr:row>
      <xdr:rowOff>1089025</xdr:rowOff>
    </xdr:to>
    <xdr:sp macro="" textlink="">
      <xdr:nvSpPr>
        <xdr:cNvPr id="168" name="WordArt 75"/>
        <xdr:cNvSpPr>
          <a:spLocks noChangeArrowheads="1" noChangeShapeType="1" noTextEdit="1"/>
        </xdr:cNvSpPr>
      </xdr:nvSpPr>
      <xdr:spPr bwMode="auto">
        <a:xfrm>
          <a:off x="285750" y="42151300"/>
          <a:ext cx="812165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169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170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171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172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173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174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175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4</xdr:col>
      <xdr:colOff>38100</xdr:colOff>
      <xdr:row>17</xdr:row>
      <xdr:rowOff>0</xdr:rowOff>
    </xdr:from>
    <xdr:to>
      <xdr:col>5</xdr:col>
      <xdr:colOff>0</xdr:colOff>
      <xdr:row>23</xdr:row>
      <xdr:rowOff>0</xdr:rowOff>
    </xdr:to>
    <xdr:pic>
      <xdr:nvPicPr>
        <xdr:cNvPr id="176" name="圖片 175" descr="MidAutumn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00" y="24936450"/>
          <a:ext cx="8096250" cy="8801100"/>
        </a:xfrm>
        <a:prstGeom prst="rect">
          <a:avLst/>
        </a:prstGeom>
        <a:ln w="127000" cap="sq">
          <a:noFill/>
          <a:miter lim="800000"/>
        </a:ln>
        <a:effectLst>
          <a:outerShdw blurRad="107950" dist="12700" dir="5400000" algn="ctr">
            <a:srgbClr val="000000"/>
          </a:outerShdw>
        </a:effectLst>
      </xdr:spPr>
    </xdr:pic>
    <xdr:clientData/>
  </xdr:twoCellAnchor>
  <xdr:twoCellAnchor editAs="oneCell">
    <xdr:from>
      <xdr:col>0</xdr:col>
      <xdr:colOff>2200275</xdr:colOff>
      <xdr:row>32</xdr:row>
      <xdr:rowOff>409575</xdr:rowOff>
    </xdr:from>
    <xdr:to>
      <xdr:col>0</xdr:col>
      <xdr:colOff>2733675</xdr:colOff>
      <xdr:row>32</xdr:row>
      <xdr:rowOff>1460500</xdr:rowOff>
    </xdr:to>
    <xdr:sp macro="" textlink="">
      <xdr:nvSpPr>
        <xdr:cNvPr id="177" name="矩形 26"/>
        <xdr:cNvSpPr>
          <a:spLocks noChangeArrowheads="1"/>
        </xdr:cNvSpPr>
      </xdr:nvSpPr>
      <xdr:spPr bwMode="auto">
        <a:xfrm rot="-157762">
          <a:off x="2200275" y="47348775"/>
          <a:ext cx="533400" cy="105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2200275</xdr:colOff>
      <xdr:row>32</xdr:row>
      <xdr:rowOff>409575</xdr:rowOff>
    </xdr:from>
    <xdr:to>
      <xdr:col>1</xdr:col>
      <xdr:colOff>2733675</xdr:colOff>
      <xdr:row>32</xdr:row>
      <xdr:rowOff>1460500</xdr:rowOff>
    </xdr:to>
    <xdr:sp macro="" textlink="">
      <xdr:nvSpPr>
        <xdr:cNvPr id="178" name="矩形 26"/>
        <xdr:cNvSpPr>
          <a:spLocks noChangeArrowheads="1"/>
        </xdr:cNvSpPr>
      </xdr:nvSpPr>
      <xdr:spPr bwMode="auto">
        <a:xfrm rot="-157762">
          <a:off x="10334625" y="47348775"/>
          <a:ext cx="533400" cy="105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zh-TW" altLang="en-US"/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179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4</xdr:col>
      <xdr:colOff>120702</xdr:colOff>
      <xdr:row>0</xdr:row>
      <xdr:rowOff>1604938</xdr:rowOff>
    </xdr:from>
    <xdr:to>
      <xdr:col>4</xdr:col>
      <xdr:colOff>3545691</xdr:colOff>
      <xdr:row>1</xdr:row>
      <xdr:rowOff>990759</xdr:rowOff>
    </xdr:to>
    <xdr:pic>
      <xdr:nvPicPr>
        <xdr:cNvPr id="180" name="圖片 179" descr="20190523_164912_0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68043">
          <a:off x="32658102" y="1604938"/>
          <a:ext cx="3424989" cy="1328921"/>
        </a:xfrm>
        <a:prstGeom prst="rect">
          <a:avLst/>
        </a:prstGeom>
      </xdr:spPr>
    </xdr:pic>
    <xdr:clientData/>
  </xdr:twoCellAnchor>
  <xdr:twoCellAnchor editAs="oneCell">
    <xdr:from>
      <xdr:col>7</xdr:col>
      <xdr:colOff>2200275</xdr:colOff>
      <xdr:row>32</xdr:row>
      <xdr:rowOff>409575</xdr:rowOff>
    </xdr:from>
    <xdr:to>
      <xdr:col>8</xdr:col>
      <xdr:colOff>0</xdr:colOff>
      <xdr:row>32</xdr:row>
      <xdr:rowOff>1460500</xdr:rowOff>
    </xdr:to>
    <xdr:sp macro="" textlink="">
      <xdr:nvSpPr>
        <xdr:cNvPr id="181" name="矩形 26"/>
        <xdr:cNvSpPr>
          <a:spLocks noChangeArrowheads="1"/>
        </xdr:cNvSpPr>
      </xdr:nvSpPr>
      <xdr:spPr bwMode="auto">
        <a:xfrm rot="-157762">
          <a:off x="42729150" y="47348775"/>
          <a:ext cx="0" cy="105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2200275</xdr:colOff>
      <xdr:row>32</xdr:row>
      <xdr:rowOff>409575</xdr:rowOff>
    </xdr:from>
    <xdr:to>
      <xdr:col>8</xdr:col>
      <xdr:colOff>0</xdr:colOff>
      <xdr:row>32</xdr:row>
      <xdr:rowOff>1460500</xdr:rowOff>
    </xdr:to>
    <xdr:sp macro="" textlink="">
      <xdr:nvSpPr>
        <xdr:cNvPr id="182" name="矩形 26"/>
        <xdr:cNvSpPr>
          <a:spLocks noChangeArrowheads="1"/>
        </xdr:cNvSpPr>
      </xdr:nvSpPr>
      <xdr:spPr bwMode="auto">
        <a:xfrm rot="-157762">
          <a:off x="42729150" y="47348775"/>
          <a:ext cx="0" cy="105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zh-TW" altLang="en-US"/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4</xdr:col>
      <xdr:colOff>2085975</xdr:colOff>
      <xdr:row>8</xdr:row>
      <xdr:rowOff>9525</xdr:rowOff>
    </xdr:to>
    <xdr:sp macro="" textlink="">
      <xdr:nvSpPr>
        <xdr:cNvPr id="183" name="WordArt 75"/>
        <xdr:cNvSpPr>
          <a:spLocks noChangeArrowheads="1" noChangeShapeType="1" noTextEdit="1"/>
        </xdr:cNvSpPr>
      </xdr:nvSpPr>
      <xdr:spPr bwMode="auto">
        <a:xfrm>
          <a:off x="3253740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4413250</xdr:colOff>
      <xdr:row>14</xdr:row>
      <xdr:rowOff>381000</xdr:rowOff>
    </xdr:from>
    <xdr:to>
      <xdr:col>4</xdr:col>
      <xdr:colOff>5099050</xdr:colOff>
      <xdr:row>15</xdr:row>
      <xdr:rowOff>390525</xdr:rowOff>
    </xdr:to>
    <xdr:sp macro="" textlink="">
      <xdr:nvSpPr>
        <xdr:cNvPr id="184" name="WordArt 75"/>
        <xdr:cNvSpPr>
          <a:spLocks noChangeArrowheads="1" noChangeShapeType="1" noTextEdit="1"/>
        </xdr:cNvSpPr>
      </xdr:nvSpPr>
      <xdr:spPr bwMode="auto">
        <a:xfrm>
          <a:off x="36950650" y="21031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2085975</xdr:colOff>
      <xdr:row>15</xdr:row>
      <xdr:rowOff>9525</xdr:rowOff>
    </xdr:to>
    <xdr:sp macro="" textlink="">
      <xdr:nvSpPr>
        <xdr:cNvPr id="185" name="WordArt 75"/>
        <xdr:cNvSpPr>
          <a:spLocks noChangeArrowheads="1" noChangeShapeType="1" noTextEdit="1"/>
        </xdr:cNvSpPr>
      </xdr:nvSpPr>
      <xdr:spPr bwMode="auto">
        <a:xfrm>
          <a:off x="325374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4413250</xdr:colOff>
      <xdr:row>28</xdr:row>
      <xdr:rowOff>381000</xdr:rowOff>
    </xdr:from>
    <xdr:to>
      <xdr:col>4</xdr:col>
      <xdr:colOff>5099050</xdr:colOff>
      <xdr:row>29</xdr:row>
      <xdr:rowOff>390525</xdr:rowOff>
    </xdr:to>
    <xdr:sp macro="" textlink="">
      <xdr:nvSpPr>
        <xdr:cNvPr id="186" name="WordArt 75"/>
        <xdr:cNvSpPr>
          <a:spLocks noChangeArrowheads="1" noChangeShapeType="1" noTextEdit="1"/>
        </xdr:cNvSpPr>
      </xdr:nvSpPr>
      <xdr:spPr bwMode="auto">
        <a:xfrm>
          <a:off x="36950650" y="41452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187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4413250</xdr:colOff>
      <xdr:row>35</xdr:row>
      <xdr:rowOff>381000</xdr:rowOff>
    </xdr:from>
    <xdr:to>
      <xdr:col>4</xdr:col>
      <xdr:colOff>5099050</xdr:colOff>
      <xdr:row>36</xdr:row>
      <xdr:rowOff>390525</xdr:rowOff>
    </xdr:to>
    <xdr:sp macro="" textlink="">
      <xdr:nvSpPr>
        <xdr:cNvPr id="188" name="WordArt 75"/>
        <xdr:cNvSpPr>
          <a:spLocks noChangeArrowheads="1" noChangeShapeType="1" noTextEdit="1"/>
        </xdr:cNvSpPr>
      </xdr:nvSpPr>
      <xdr:spPr bwMode="auto">
        <a:xfrm>
          <a:off x="36950650" y="51720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189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35</xdr:row>
      <xdr:rowOff>381000</xdr:rowOff>
    </xdr:from>
    <xdr:to>
      <xdr:col>2</xdr:col>
      <xdr:colOff>5099050</xdr:colOff>
      <xdr:row>36</xdr:row>
      <xdr:rowOff>390525</xdr:rowOff>
    </xdr:to>
    <xdr:sp macro="" textlink="">
      <xdr:nvSpPr>
        <xdr:cNvPr id="190" name="WordArt 75"/>
        <xdr:cNvSpPr>
          <a:spLocks noChangeArrowheads="1" noChangeShapeType="1" noTextEdit="1"/>
        </xdr:cNvSpPr>
      </xdr:nvSpPr>
      <xdr:spPr bwMode="auto">
        <a:xfrm>
          <a:off x="20681950" y="51720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2085975</xdr:colOff>
      <xdr:row>36</xdr:row>
      <xdr:rowOff>9525</xdr:rowOff>
    </xdr:to>
    <xdr:sp macro="" textlink="">
      <xdr:nvSpPr>
        <xdr:cNvPr id="191" name="WordArt 75"/>
        <xdr:cNvSpPr>
          <a:spLocks noChangeArrowheads="1" noChangeShapeType="1" noTextEdit="1"/>
        </xdr:cNvSpPr>
      </xdr:nvSpPr>
      <xdr:spPr bwMode="auto">
        <a:xfrm>
          <a:off x="162687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192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21</xdr:row>
      <xdr:rowOff>381000</xdr:rowOff>
    </xdr:from>
    <xdr:to>
      <xdr:col>2</xdr:col>
      <xdr:colOff>5099050</xdr:colOff>
      <xdr:row>22</xdr:row>
      <xdr:rowOff>390525</xdr:rowOff>
    </xdr:to>
    <xdr:sp macro="" textlink="">
      <xdr:nvSpPr>
        <xdr:cNvPr id="193" name="WordArt 75"/>
        <xdr:cNvSpPr>
          <a:spLocks noChangeArrowheads="1" noChangeShapeType="1" noTextEdit="1"/>
        </xdr:cNvSpPr>
      </xdr:nvSpPr>
      <xdr:spPr bwMode="auto">
        <a:xfrm>
          <a:off x="2068195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2085975</xdr:colOff>
      <xdr:row>22</xdr:row>
      <xdr:rowOff>9525</xdr:rowOff>
    </xdr:to>
    <xdr:sp macro="" textlink="">
      <xdr:nvSpPr>
        <xdr:cNvPr id="194" name="WordArt 75"/>
        <xdr:cNvSpPr>
          <a:spLocks noChangeArrowheads="1" noChangeShapeType="1" noTextEdit="1"/>
        </xdr:cNvSpPr>
      </xdr:nvSpPr>
      <xdr:spPr bwMode="auto">
        <a:xfrm>
          <a:off x="1626870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14</xdr:row>
      <xdr:rowOff>381000</xdr:rowOff>
    </xdr:from>
    <xdr:to>
      <xdr:col>2</xdr:col>
      <xdr:colOff>5099050</xdr:colOff>
      <xdr:row>15</xdr:row>
      <xdr:rowOff>390525</xdr:rowOff>
    </xdr:to>
    <xdr:sp macro="" textlink="">
      <xdr:nvSpPr>
        <xdr:cNvPr id="195" name="WordArt 75"/>
        <xdr:cNvSpPr>
          <a:spLocks noChangeArrowheads="1" noChangeShapeType="1" noTextEdit="1"/>
        </xdr:cNvSpPr>
      </xdr:nvSpPr>
      <xdr:spPr bwMode="auto">
        <a:xfrm>
          <a:off x="20681950" y="21031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196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197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198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199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200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201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202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14</xdr:row>
      <xdr:rowOff>381000</xdr:rowOff>
    </xdr:from>
    <xdr:to>
      <xdr:col>3</xdr:col>
      <xdr:colOff>5099050</xdr:colOff>
      <xdr:row>15</xdr:row>
      <xdr:rowOff>390525</xdr:rowOff>
    </xdr:to>
    <xdr:sp macro="" textlink="">
      <xdr:nvSpPr>
        <xdr:cNvPr id="203" name="WordArt 75"/>
        <xdr:cNvSpPr>
          <a:spLocks noChangeArrowheads="1" noChangeShapeType="1" noTextEdit="1"/>
        </xdr:cNvSpPr>
      </xdr:nvSpPr>
      <xdr:spPr bwMode="auto">
        <a:xfrm>
          <a:off x="28816300" y="21031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204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205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20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207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208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209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210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21</xdr:row>
      <xdr:rowOff>381000</xdr:rowOff>
    </xdr:from>
    <xdr:to>
      <xdr:col>3</xdr:col>
      <xdr:colOff>5099050</xdr:colOff>
      <xdr:row>22</xdr:row>
      <xdr:rowOff>390525</xdr:rowOff>
    </xdr:to>
    <xdr:sp macro="" textlink="">
      <xdr:nvSpPr>
        <xdr:cNvPr id="211" name="WordArt 75"/>
        <xdr:cNvSpPr>
          <a:spLocks noChangeArrowheads="1" noChangeShapeType="1" noTextEdit="1"/>
        </xdr:cNvSpPr>
      </xdr:nvSpPr>
      <xdr:spPr bwMode="auto">
        <a:xfrm>
          <a:off x="2881630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212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213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214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215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216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217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218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28</xdr:row>
      <xdr:rowOff>381000</xdr:rowOff>
    </xdr:from>
    <xdr:to>
      <xdr:col>3</xdr:col>
      <xdr:colOff>5099050</xdr:colOff>
      <xdr:row>29</xdr:row>
      <xdr:rowOff>390525</xdr:rowOff>
    </xdr:to>
    <xdr:sp macro="" textlink="">
      <xdr:nvSpPr>
        <xdr:cNvPr id="219" name="WordArt 75"/>
        <xdr:cNvSpPr>
          <a:spLocks noChangeArrowheads="1" noChangeShapeType="1" noTextEdit="1"/>
        </xdr:cNvSpPr>
      </xdr:nvSpPr>
      <xdr:spPr bwMode="auto">
        <a:xfrm>
          <a:off x="28816300" y="41452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220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2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22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23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24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25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26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35</xdr:row>
      <xdr:rowOff>381000</xdr:rowOff>
    </xdr:from>
    <xdr:to>
      <xdr:col>3</xdr:col>
      <xdr:colOff>5099050</xdr:colOff>
      <xdr:row>36</xdr:row>
      <xdr:rowOff>390525</xdr:rowOff>
    </xdr:to>
    <xdr:sp macro="" textlink="">
      <xdr:nvSpPr>
        <xdr:cNvPr id="227" name="WordArt 75"/>
        <xdr:cNvSpPr>
          <a:spLocks noChangeArrowheads="1" noChangeShapeType="1" noTextEdit="1"/>
        </xdr:cNvSpPr>
      </xdr:nvSpPr>
      <xdr:spPr bwMode="auto">
        <a:xfrm>
          <a:off x="28816300" y="51720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28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229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685800</xdr:colOff>
      <xdr:row>31</xdr:row>
      <xdr:rowOff>9525</xdr:rowOff>
    </xdr:to>
    <xdr:sp macro="" textlink="">
      <xdr:nvSpPr>
        <xdr:cNvPr id="230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231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30</xdr:row>
      <xdr:rowOff>381000</xdr:rowOff>
    </xdr:from>
    <xdr:to>
      <xdr:col>2</xdr:col>
      <xdr:colOff>5099050</xdr:colOff>
      <xdr:row>31</xdr:row>
      <xdr:rowOff>390525</xdr:rowOff>
    </xdr:to>
    <xdr:sp macro="" textlink="">
      <xdr:nvSpPr>
        <xdr:cNvPr id="232" name="WordArt 75"/>
        <xdr:cNvSpPr>
          <a:spLocks noChangeArrowheads="1" noChangeShapeType="1" noTextEdit="1"/>
        </xdr:cNvSpPr>
      </xdr:nvSpPr>
      <xdr:spPr bwMode="auto">
        <a:xfrm>
          <a:off x="20681950" y="44386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233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234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685800</xdr:colOff>
      <xdr:row>31</xdr:row>
      <xdr:rowOff>9525</xdr:rowOff>
    </xdr:to>
    <xdr:sp macro="" textlink="">
      <xdr:nvSpPr>
        <xdr:cNvPr id="235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236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237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238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685800</xdr:colOff>
      <xdr:row>24</xdr:row>
      <xdr:rowOff>9525</xdr:rowOff>
    </xdr:to>
    <xdr:sp macro="" textlink="">
      <xdr:nvSpPr>
        <xdr:cNvPr id="239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240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23</xdr:row>
      <xdr:rowOff>381000</xdr:rowOff>
    </xdr:from>
    <xdr:to>
      <xdr:col>3</xdr:col>
      <xdr:colOff>5099050</xdr:colOff>
      <xdr:row>24</xdr:row>
      <xdr:rowOff>390525</xdr:rowOff>
    </xdr:to>
    <xdr:sp macro="" textlink="">
      <xdr:nvSpPr>
        <xdr:cNvPr id="241" name="WordArt 75"/>
        <xdr:cNvSpPr>
          <a:spLocks noChangeArrowheads="1" noChangeShapeType="1" noTextEdit="1"/>
        </xdr:cNvSpPr>
      </xdr:nvSpPr>
      <xdr:spPr bwMode="auto">
        <a:xfrm>
          <a:off x="2881630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242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243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685800</xdr:colOff>
      <xdr:row>24</xdr:row>
      <xdr:rowOff>9525</xdr:rowOff>
    </xdr:to>
    <xdr:sp macro="" textlink="">
      <xdr:nvSpPr>
        <xdr:cNvPr id="244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245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4298950</xdr:colOff>
      <xdr:row>23</xdr:row>
      <xdr:rowOff>342900</xdr:rowOff>
    </xdr:from>
    <xdr:to>
      <xdr:col>2</xdr:col>
      <xdr:colOff>4984750</xdr:colOff>
      <xdr:row>24</xdr:row>
      <xdr:rowOff>352425</xdr:rowOff>
    </xdr:to>
    <xdr:sp macro="" textlink="">
      <xdr:nvSpPr>
        <xdr:cNvPr id="246" name="WordArt 75"/>
        <xdr:cNvSpPr>
          <a:spLocks noChangeArrowheads="1" noChangeShapeType="1" noTextEdit="1"/>
        </xdr:cNvSpPr>
      </xdr:nvSpPr>
      <xdr:spPr bwMode="auto">
        <a:xfrm>
          <a:off x="20567650" y="340804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247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248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685800</xdr:colOff>
      <xdr:row>17</xdr:row>
      <xdr:rowOff>9525</xdr:rowOff>
    </xdr:to>
    <xdr:sp macro="" textlink="">
      <xdr:nvSpPr>
        <xdr:cNvPr id="249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250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16</xdr:row>
      <xdr:rowOff>381000</xdr:rowOff>
    </xdr:from>
    <xdr:to>
      <xdr:col>2</xdr:col>
      <xdr:colOff>5099050</xdr:colOff>
      <xdr:row>17</xdr:row>
      <xdr:rowOff>390525</xdr:rowOff>
    </xdr:to>
    <xdr:sp macro="" textlink="">
      <xdr:nvSpPr>
        <xdr:cNvPr id="251" name="WordArt 75"/>
        <xdr:cNvSpPr>
          <a:spLocks noChangeArrowheads="1" noChangeShapeType="1" noTextEdit="1"/>
        </xdr:cNvSpPr>
      </xdr:nvSpPr>
      <xdr:spPr bwMode="auto">
        <a:xfrm>
          <a:off x="20681950" y="23964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252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253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685800</xdr:colOff>
      <xdr:row>17</xdr:row>
      <xdr:rowOff>9525</xdr:rowOff>
    </xdr:to>
    <xdr:sp macro="" textlink="">
      <xdr:nvSpPr>
        <xdr:cNvPr id="254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255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16</xdr:row>
      <xdr:rowOff>381000</xdr:rowOff>
    </xdr:from>
    <xdr:to>
      <xdr:col>3</xdr:col>
      <xdr:colOff>5099050</xdr:colOff>
      <xdr:row>17</xdr:row>
      <xdr:rowOff>390525</xdr:rowOff>
    </xdr:to>
    <xdr:sp macro="" textlink="">
      <xdr:nvSpPr>
        <xdr:cNvPr id="256" name="WordArt 75"/>
        <xdr:cNvSpPr>
          <a:spLocks noChangeArrowheads="1" noChangeShapeType="1" noTextEdit="1"/>
        </xdr:cNvSpPr>
      </xdr:nvSpPr>
      <xdr:spPr bwMode="auto">
        <a:xfrm>
          <a:off x="28816300" y="23964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257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2085975</xdr:colOff>
      <xdr:row>10</xdr:row>
      <xdr:rowOff>9525</xdr:rowOff>
    </xdr:to>
    <xdr:sp macro="" textlink="">
      <xdr:nvSpPr>
        <xdr:cNvPr id="258" name="WordArt 75"/>
        <xdr:cNvSpPr>
          <a:spLocks noChangeArrowheads="1" noChangeShapeType="1" noTextEdit="1"/>
        </xdr:cNvSpPr>
      </xdr:nvSpPr>
      <xdr:spPr bwMode="auto">
        <a:xfrm>
          <a:off x="16268700" y="1343025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685800</xdr:colOff>
      <xdr:row>10</xdr:row>
      <xdr:rowOff>9525</xdr:rowOff>
    </xdr:to>
    <xdr:sp macro="" textlink="">
      <xdr:nvSpPr>
        <xdr:cNvPr id="259" name="WordArt 75"/>
        <xdr:cNvSpPr>
          <a:spLocks noChangeArrowheads="1" noChangeShapeType="1" noTextEdit="1"/>
        </xdr:cNvSpPr>
      </xdr:nvSpPr>
      <xdr:spPr bwMode="auto">
        <a:xfrm>
          <a:off x="16268700" y="1343025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2085975</xdr:colOff>
      <xdr:row>10</xdr:row>
      <xdr:rowOff>9525</xdr:rowOff>
    </xdr:to>
    <xdr:sp macro="" textlink="">
      <xdr:nvSpPr>
        <xdr:cNvPr id="260" name="WordArt 75"/>
        <xdr:cNvSpPr>
          <a:spLocks noChangeArrowheads="1" noChangeShapeType="1" noTextEdit="1"/>
        </xdr:cNvSpPr>
      </xdr:nvSpPr>
      <xdr:spPr bwMode="auto">
        <a:xfrm>
          <a:off x="16268700" y="1343025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9</xdr:row>
      <xdr:rowOff>381000</xdr:rowOff>
    </xdr:from>
    <xdr:to>
      <xdr:col>2</xdr:col>
      <xdr:colOff>5099050</xdr:colOff>
      <xdr:row>10</xdr:row>
      <xdr:rowOff>390525</xdr:rowOff>
    </xdr:to>
    <xdr:sp macro="" textlink="">
      <xdr:nvSpPr>
        <xdr:cNvPr id="261" name="WordArt 75"/>
        <xdr:cNvSpPr>
          <a:spLocks noChangeArrowheads="1" noChangeShapeType="1" noTextEdit="1"/>
        </xdr:cNvSpPr>
      </xdr:nvSpPr>
      <xdr:spPr bwMode="auto">
        <a:xfrm>
          <a:off x="20681950" y="1381125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2085975</xdr:colOff>
      <xdr:row>10</xdr:row>
      <xdr:rowOff>9525</xdr:rowOff>
    </xdr:to>
    <xdr:sp macro="" textlink="">
      <xdr:nvSpPr>
        <xdr:cNvPr id="262" name="WordArt 75"/>
        <xdr:cNvSpPr>
          <a:spLocks noChangeArrowheads="1" noChangeShapeType="1" noTextEdit="1"/>
        </xdr:cNvSpPr>
      </xdr:nvSpPr>
      <xdr:spPr bwMode="auto">
        <a:xfrm>
          <a:off x="16268700" y="1343025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2085975</xdr:colOff>
      <xdr:row>10</xdr:row>
      <xdr:rowOff>9525</xdr:rowOff>
    </xdr:to>
    <xdr:sp macro="" textlink="">
      <xdr:nvSpPr>
        <xdr:cNvPr id="263" name="WordArt 75"/>
        <xdr:cNvSpPr>
          <a:spLocks noChangeArrowheads="1" noChangeShapeType="1" noTextEdit="1"/>
        </xdr:cNvSpPr>
      </xdr:nvSpPr>
      <xdr:spPr bwMode="auto">
        <a:xfrm>
          <a:off x="24403050" y="1343025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685800</xdr:colOff>
      <xdr:row>10</xdr:row>
      <xdr:rowOff>9525</xdr:rowOff>
    </xdr:to>
    <xdr:sp macro="" textlink="">
      <xdr:nvSpPr>
        <xdr:cNvPr id="264" name="WordArt 75"/>
        <xdr:cNvSpPr>
          <a:spLocks noChangeArrowheads="1" noChangeShapeType="1" noTextEdit="1"/>
        </xdr:cNvSpPr>
      </xdr:nvSpPr>
      <xdr:spPr bwMode="auto">
        <a:xfrm>
          <a:off x="24403050" y="1343025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2085975</xdr:colOff>
      <xdr:row>10</xdr:row>
      <xdr:rowOff>9525</xdr:rowOff>
    </xdr:to>
    <xdr:sp macro="" textlink="">
      <xdr:nvSpPr>
        <xdr:cNvPr id="265" name="WordArt 75"/>
        <xdr:cNvSpPr>
          <a:spLocks noChangeArrowheads="1" noChangeShapeType="1" noTextEdit="1"/>
        </xdr:cNvSpPr>
      </xdr:nvSpPr>
      <xdr:spPr bwMode="auto">
        <a:xfrm>
          <a:off x="24403050" y="1343025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9</xdr:row>
      <xdr:rowOff>381000</xdr:rowOff>
    </xdr:from>
    <xdr:to>
      <xdr:col>3</xdr:col>
      <xdr:colOff>5099050</xdr:colOff>
      <xdr:row>10</xdr:row>
      <xdr:rowOff>390525</xdr:rowOff>
    </xdr:to>
    <xdr:sp macro="" textlink="">
      <xdr:nvSpPr>
        <xdr:cNvPr id="266" name="WordArt 75"/>
        <xdr:cNvSpPr>
          <a:spLocks noChangeArrowheads="1" noChangeShapeType="1" noTextEdit="1"/>
        </xdr:cNvSpPr>
      </xdr:nvSpPr>
      <xdr:spPr bwMode="auto">
        <a:xfrm>
          <a:off x="28816300" y="1381125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2085975</xdr:colOff>
      <xdr:row>10</xdr:row>
      <xdr:rowOff>9525</xdr:rowOff>
    </xdr:to>
    <xdr:sp macro="" textlink="">
      <xdr:nvSpPr>
        <xdr:cNvPr id="267" name="WordArt 75"/>
        <xdr:cNvSpPr>
          <a:spLocks noChangeArrowheads="1" noChangeShapeType="1" noTextEdit="1"/>
        </xdr:cNvSpPr>
      </xdr:nvSpPr>
      <xdr:spPr bwMode="auto">
        <a:xfrm>
          <a:off x="24403050" y="1343025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768163</xdr:colOff>
      <xdr:row>10</xdr:row>
      <xdr:rowOff>317500</xdr:rowOff>
    </xdr:from>
    <xdr:to>
      <xdr:col>1</xdr:col>
      <xdr:colOff>3289300</xdr:colOff>
      <xdr:row>10</xdr:row>
      <xdr:rowOff>822274</xdr:rowOff>
    </xdr:to>
    <xdr:sp macro="" textlink="">
      <xdr:nvSpPr>
        <xdr:cNvPr id="268" name="矩形 33"/>
        <xdr:cNvSpPr>
          <a:spLocks noChangeArrowheads="1"/>
        </xdr:cNvSpPr>
      </xdr:nvSpPr>
      <xdr:spPr bwMode="auto">
        <a:xfrm rot="-157762">
          <a:off x="8902513" y="151003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768163</xdr:colOff>
      <xdr:row>17</xdr:row>
      <xdr:rowOff>317500</xdr:rowOff>
    </xdr:from>
    <xdr:to>
      <xdr:col>2</xdr:col>
      <xdr:colOff>3289300</xdr:colOff>
      <xdr:row>17</xdr:row>
      <xdr:rowOff>822274</xdr:rowOff>
    </xdr:to>
    <xdr:sp macro="" textlink="">
      <xdr:nvSpPr>
        <xdr:cNvPr id="269" name="矩形 33"/>
        <xdr:cNvSpPr>
          <a:spLocks noChangeArrowheads="1"/>
        </xdr:cNvSpPr>
      </xdr:nvSpPr>
      <xdr:spPr bwMode="auto">
        <a:xfrm rot="-157762">
          <a:off x="17036863" y="2525395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768163</xdr:colOff>
      <xdr:row>24</xdr:row>
      <xdr:rowOff>317500</xdr:rowOff>
    </xdr:from>
    <xdr:to>
      <xdr:col>2</xdr:col>
      <xdr:colOff>3289300</xdr:colOff>
      <xdr:row>24</xdr:row>
      <xdr:rowOff>822274</xdr:rowOff>
    </xdr:to>
    <xdr:sp macro="" textlink="">
      <xdr:nvSpPr>
        <xdr:cNvPr id="270" name="矩形 33"/>
        <xdr:cNvSpPr>
          <a:spLocks noChangeArrowheads="1"/>
        </xdr:cNvSpPr>
      </xdr:nvSpPr>
      <xdr:spPr bwMode="auto">
        <a:xfrm rot="-157762">
          <a:off x="17036863" y="35521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768163</xdr:colOff>
      <xdr:row>31</xdr:row>
      <xdr:rowOff>317500</xdr:rowOff>
    </xdr:from>
    <xdr:to>
      <xdr:col>2</xdr:col>
      <xdr:colOff>3289300</xdr:colOff>
      <xdr:row>31</xdr:row>
      <xdr:rowOff>822274</xdr:rowOff>
    </xdr:to>
    <xdr:sp macro="" textlink="">
      <xdr:nvSpPr>
        <xdr:cNvPr id="271" name="矩形 33"/>
        <xdr:cNvSpPr>
          <a:spLocks noChangeArrowheads="1"/>
        </xdr:cNvSpPr>
      </xdr:nvSpPr>
      <xdr:spPr bwMode="auto">
        <a:xfrm rot="-157762">
          <a:off x="17036863" y="4578985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768163</xdr:colOff>
      <xdr:row>31</xdr:row>
      <xdr:rowOff>317500</xdr:rowOff>
    </xdr:from>
    <xdr:to>
      <xdr:col>3</xdr:col>
      <xdr:colOff>3289300</xdr:colOff>
      <xdr:row>31</xdr:row>
      <xdr:rowOff>822274</xdr:rowOff>
    </xdr:to>
    <xdr:sp macro="" textlink="">
      <xdr:nvSpPr>
        <xdr:cNvPr id="272" name="矩形 33"/>
        <xdr:cNvSpPr>
          <a:spLocks noChangeArrowheads="1"/>
        </xdr:cNvSpPr>
      </xdr:nvSpPr>
      <xdr:spPr bwMode="auto">
        <a:xfrm rot="-157762">
          <a:off x="25171213" y="4578985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273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685800</xdr:colOff>
      <xdr:row>24</xdr:row>
      <xdr:rowOff>9525</xdr:rowOff>
    </xdr:to>
    <xdr:sp macro="" textlink="">
      <xdr:nvSpPr>
        <xdr:cNvPr id="274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275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23</xdr:row>
      <xdr:rowOff>381000</xdr:rowOff>
    </xdr:from>
    <xdr:to>
      <xdr:col>3</xdr:col>
      <xdr:colOff>5099050</xdr:colOff>
      <xdr:row>24</xdr:row>
      <xdr:rowOff>390525</xdr:rowOff>
    </xdr:to>
    <xdr:sp macro="" textlink="">
      <xdr:nvSpPr>
        <xdr:cNvPr id="276" name="WordArt 75"/>
        <xdr:cNvSpPr>
          <a:spLocks noChangeArrowheads="1" noChangeShapeType="1" noTextEdit="1"/>
        </xdr:cNvSpPr>
      </xdr:nvSpPr>
      <xdr:spPr bwMode="auto">
        <a:xfrm>
          <a:off x="2881630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277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768163</xdr:colOff>
      <xdr:row>24</xdr:row>
      <xdr:rowOff>317500</xdr:rowOff>
    </xdr:from>
    <xdr:to>
      <xdr:col>3</xdr:col>
      <xdr:colOff>3289300</xdr:colOff>
      <xdr:row>24</xdr:row>
      <xdr:rowOff>822274</xdr:rowOff>
    </xdr:to>
    <xdr:sp macro="" textlink="">
      <xdr:nvSpPr>
        <xdr:cNvPr id="278" name="矩形 33"/>
        <xdr:cNvSpPr>
          <a:spLocks noChangeArrowheads="1"/>
        </xdr:cNvSpPr>
      </xdr:nvSpPr>
      <xdr:spPr bwMode="auto">
        <a:xfrm rot="-157762">
          <a:off x="25171213" y="35521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279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685800</xdr:colOff>
      <xdr:row>17</xdr:row>
      <xdr:rowOff>9525</xdr:rowOff>
    </xdr:to>
    <xdr:sp macro="" textlink="">
      <xdr:nvSpPr>
        <xdr:cNvPr id="280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281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16</xdr:row>
      <xdr:rowOff>381000</xdr:rowOff>
    </xdr:from>
    <xdr:to>
      <xdr:col>3</xdr:col>
      <xdr:colOff>5099050</xdr:colOff>
      <xdr:row>17</xdr:row>
      <xdr:rowOff>390525</xdr:rowOff>
    </xdr:to>
    <xdr:sp macro="" textlink="">
      <xdr:nvSpPr>
        <xdr:cNvPr id="282" name="WordArt 75"/>
        <xdr:cNvSpPr>
          <a:spLocks noChangeArrowheads="1" noChangeShapeType="1" noTextEdit="1"/>
        </xdr:cNvSpPr>
      </xdr:nvSpPr>
      <xdr:spPr bwMode="auto">
        <a:xfrm>
          <a:off x="28816300" y="23964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283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768163</xdr:colOff>
      <xdr:row>17</xdr:row>
      <xdr:rowOff>317500</xdr:rowOff>
    </xdr:from>
    <xdr:to>
      <xdr:col>3</xdr:col>
      <xdr:colOff>3289300</xdr:colOff>
      <xdr:row>17</xdr:row>
      <xdr:rowOff>822274</xdr:rowOff>
    </xdr:to>
    <xdr:sp macro="" textlink="">
      <xdr:nvSpPr>
        <xdr:cNvPr id="284" name="矩形 33"/>
        <xdr:cNvSpPr>
          <a:spLocks noChangeArrowheads="1"/>
        </xdr:cNvSpPr>
      </xdr:nvSpPr>
      <xdr:spPr bwMode="auto">
        <a:xfrm rot="-157762">
          <a:off x="25171213" y="2525395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2085975</xdr:colOff>
      <xdr:row>10</xdr:row>
      <xdr:rowOff>9525</xdr:rowOff>
    </xdr:to>
    <xdr:sp macro="" textlink="">
      <xdr:nvSpPr>
        <xdr:cNvPr id="285" name="WordArt 75"/>
        <xdr:cNvSpPr>
          <a:spLocks noChangeArrowheads="1" noChangeShapeType="1" noTextEdit="1"/>
        </xdr:cNvSpPr>
      </xdr:nvSpPr>
      <xdr:spPr bwMode="auto">
        <a:xfrm>
          <a:off x="24403050" y="1343025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2085975</xdr:colOff>
      <xdr:row>10</xdr:row>
      <xdr:rowOff>9525</xdr:rowOff>
    </xdr:to>
    <xdr:sp macro="" textlink="">
      <xdr:nvSpPr>
        <xdr:cNvPr id="286" name="WordArt 75"/>
        <xdr:cNvSpPr>
          <a:spLocks noChangeArrowheads="1" noChangeShapeType="1" noTextEdit="1"/>
        </xdr:cNvSpPr>
      </xdr:nvSpPr>
      <xdr:spPr bwMode="auto">
        <a:xfrm>
          <a:off x="24403050" y="1343025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9</xdr:row>
      <xdr:rowOff>381000</xdr:rowOff>
    </xdr:from>
    <xdr:to>
      <xdr:col>3</xdr:col>
      <xdr:colOff>5099050</xdr:colOff>
      <xdr:row>10</xdr:row>
      <xdr:rowOff>390525</xdr:rowOff>
    </xdr:to>
    <xdr:sp macro="" textlink="">
      <xdr:nvSpPr>
        <xdr:cNvPr id="287" name="WordArt 75"/>
        <xdr:cNvSpPr>
          <a:spLocks noChangeArrowheads="1" noChangeShapeType="1" noTextEdit="1"/>
        </xdr:cNvSpPr>
      </xdr:nvSpPr>
      <xdr:spPr bwMode="auto">
        <a:xfrm>
          <a:off x="28816300" y="1381125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2085975</xdr:colOff>
      <xdr:row>10</xdr:row>
      <xdr:rowOff>9525</xdr:rowOff>
    </xdr:to>
    <xdr:sp macro="" textlink="">
      <xdr:nvSpPr>
        <xdr:cNvPr id="288" name="WordArt 75"/>
        <xdr:cNvSpPr>
          <a:spLocks noChangeArrowheads="1" noChangeShapeType="1" noTextEdit="1"/>
        </xdr:cNvSpPr>
      </xdr:nvSpPr>
      <xdr:spPr bwMode="auto">
        <a:xfrm>
          <a:off x="24403050" y="1343025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89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0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2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3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4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5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6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7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8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299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300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4451350</xdr:colOff>
      <xdr:row>35</xdr:row>
      <xdr:rowOff>609600</xdr:rowOff>
    </xdr:from>
    <xdr:to>
      <xdr:col>3</xdr:col>
      <xdr:colOff>5137150</xdr:colOff>
      <xdr:row>36</xdr:row>
      <xdr:rowOff>619125</xdr:rowOff>
    </xdr:to>
    <xdr:sp macro="" textlink="">
      <xdr:nvSpPr>
        <xdr:cNvPr id="301" name="WordArt 75"/>
        <xdr:cNvSpPr>
          <a:spLocks noChangeArrowheads="1" noChangeShapeType="1" noTextEdit="1"/>
        </xdr:cNvSpPr>
      </xdr:nvSpPr>
      <xdr:spPr bwMode="auto">
        <a:xfrm>
          <a:off x="28854400" y="519493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7048500</xdr:colOff>
      <xdr:row>35</xdr:row>
      <xdr:rowOff>38100</xdr:rowOff>
    </xdr:from>
    <xdr:to>
      <xdr:col>3</xdr:col>
      <xdr:colOff>1933575</xdr:colOff>
      <xdr:row>36</xdr:row>
      <xdr:rowOff>47625</xdr:rowOff>
    </xdr:to>
    <xdr:sp macro="" textlink="">
      <xdr:nvSpPr>
        <xdr:cNvPr id="302" name="WordArt 75"/>
        <xdr:cNvSpPr>
          <a:spLocks noChangeArrowheads="1" noChangeShapeType="1" noTextEdit="1"/>
        </xdr:cNvSpPr>
      </xdr:nvSpPr>
      <xdr:spPr bwMode="auto">
        <a:xfrm>
          <a:off x="23317200" y="51377850"/>
          <a:ext cx="301942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03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04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05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06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07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08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09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10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11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12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13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14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14</xdr:row>
      <xdr:rowOff>381000</xdr:rowOff>
    </xdr:from>
    <xdr:to>
      <xdr:col>3</xdr:col>
      <xdr:colOff>5099050</xdr:colOff>
      <xdr:row>15</xdr:row>
      <xdr:rowOff>390525</xdr:rowOff>
    </xdr:to>
    <xdr:sp macro="" textlink="">
      <xdr:nvSpPr>
        <xdr:cNvPr id="315" name="WordArt 75"/>
        <xdr:cNvSpPr>
          <a:spLocks noChangeArrowheads="1" noChangeShapeType="1" noTextEdit="1"/>
        </xdr:cNvSpPr>
      </xdr:nvSpPr>
      <xdr:spPr bwMode="auto">
        <a:xfrm>
          <a:off x="28816300" y="21031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316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17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18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19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20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21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22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23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24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21</xdr:row>
      <xdr:rowOff>381000</xdr:rowOff>
    </xdr:from>
    <xdr:to>
      <xdr:col>3</xdr:col>
      <xdr:colOff>5099050</xdr:colOff>
      <xdr:row>22</xdr:row>
      <xdr:rowOff>390525</xdr:rowOff>
    </xdr:to>
    <xdr:sp macro="" textlink="">
      <xdr:nvSpPr>
        <xdr:cNvPr id="325" name="WordArt 75"/>
        <xdr:cNvSpPr>
          <a:spLocks noChangeArrowheads="1" noChangeShapeType="1" noTextEdit="1"/>
        </xdr:cNvSpPr>
      </xdr:nvSpPr>
      <xdr:spPr bwMode="auto">
        <a:xfrm>
          <a:off x="2881630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2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27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28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29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30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31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32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33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34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35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3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37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38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21</xdr:row>
      <xdr:rowOff>381000</xdr:rowOff>
    </xdr:from>
    <xdr:to>
      <xdr:col>3</xdr:col>
      <xdr:colOff>5099050</xdr:colOff>
      <xdr:row>22</xdr:row>
      <xdr:rowOff>390525</xdr:rowOff>
    </xdr:to>
    <xdr:sp macro="" textlink="">
      <xdr:nvSpPr>
        <xdr:cNvPr id="339" name="WordArt 75"/>
        <xdr:cNvSpPr>
          <a:spLocks noChangeArrowheads="1" noChangeShapeType="1" noTextEdit="1"/>
        </xdr:cNvSpPr>
      </xdr:nvSpPr>
      <xdr:spPr bwMode="auto">
        <a:xfrm>
          <a:off x="2881630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340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341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685800</xdr:colOff>
      <xdr:row>17</xdr:row>
      <xdr:rowOff>9525</xdr:rowOff>
    </xdr:to>
    <xdr:sp macro="" textlink="">
      <xdr:nvSpPr>
        <xdr:cNvPr id="342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343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16</xdr:row>
      <xdr:rowOff>381000</xdr:rowOff>
    </xdr:from>
    <xdr:to>
      <xdr:col>3</xdr:col>
      <xdr:colOff>5099050</xdr:colOff>
      <xdr:row>17</xdr:row>
      <xdr:rowOff>390525</xdr:rowOff>
    </xdr:to>
    <xdr:sp macro="" textlink="">
      <xdr:nvSpPr>
        <xdr:cNvPr id="344" name="WordArt 75"/>
        <xdr:cNvSpPr>
          <a:spLocks noChangeArrowheads="1" noChangeShapeType="1" noTextEdit="1"/>
        </xdr:cNvSpPr>
      </xdr:nvSpPr>
      <xdr:spPr bwMode="auto">
        <a:xfrm>
          <a:off x="28816300" y="23964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345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346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685800</xdr:colOff>
      <xdr:row>17</xdr:row>
      <xdr:rowOff>9525</xdr:rowOff>
    </xdr:to>
    <xdr:sp macro="" textlink="">
      <xdr:nvSpPr>
        <xdr:cNvPr id="347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348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16</xdr:row>
      <xdr:rowOff>381000</xdr:rowOff>
    </xdr:from>
    <xdr:to>
      <xdr:col>3</xdr:col>
      <xdr:colOff>5099050</xdr:colOff>
      <xdr:row>17</xdr:row>
      <xdr:rowOff>390525</xdr:rowOff>
    </xdr:to>
    <xdr:sp macro="" textlink="">
      <xdr:nvSpPr>
        <xdr:cNvPr id="349" name="WordArt 75"/>
        <xdr:cNvSpPr>
          <a:spLocks noChangeArrowheads="1" noChangeShapeType="1" noTextEdit="1"/>
        </xdr:cNvSpPr>
      </xdr:nvSpPr>
      <xdr:spPr bwMode="auto">
        <a:xfrm>
          <a:off x="28816300" y="23964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350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51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685800</xdr:colOff>
      <xdr:row>24</xdr:row>
      <xdr:rowOff>9525</xdr:rowOff>
    </xdr:to>
    <xdr:sp macro="" textlink="">
      <xdr:nvSpPr>
        <xdr:cNvPr id="352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53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23</xdr:row>
      <xdr:rowOff>381000</xdr:rowOff>
    </xdr:from>
    <xdr:to>
      <xdr:col>3</xdr:col>
      <xdr:colOff>5099050</xdr:colOff>
      <xdr:row>24</xdr:row>
      <xdr:rowOff>390525</xdr:rowOff>
    </xdr:to>
    <xdr:sp macro="" textlink="">
      <xdr:nvSpPr>
        <xdr:cNvPr id="354" name="WordArt 75"/>
        <xdr:cNvSpPr>
          <a:spLocks noChangeArrowheads="1" noChangeShapeType="1" noTextEdit="1"/>
        </xdr:cNvSpPr>
      </xdr:nvSpPr>
      <xdr:spPr bwMode="auto">
        <a:xfrm>
          <a:off x="2881630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55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56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685800</xdr:colOff>
      <xdr:row>24</xdr:row>
      <xdr:rowOff>9525</xdr:rowOff>
    </xdr:to>
    <xdr:sp macro="" textlink="">
      <xdr:nvSpPr>
        <xdr:cNvPr id="357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58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23</xdr:row>
      <xdr:rowOff>381000</xdr:rowOff>
    </xdr:from>
    <xdr:to>
      <xdr:col>3</xdr:col>
      <xdr:colOff>5099050</xdr:colOff>
      <xdr:row>24</xdr:row>
      <xdr:rowOff>390525</xdr:rowOff>
    </xdr:to>
    <xdr:sp macro="" textlink="">
      <xdr:nvSpPr>
        <xdr:cNvPr id="359" name="WordArt 75"/>
        <xdr:cNvSpPr>
          <a:spLocks noChangeArrowheads="1" noChangeShapeType="1" noTextEdit="1"/>
        </xdr:cNvSpPr>
      </xdr:nvSpPr>
      <xdr:spPr bwMode="auto">
        <a:xfrm>
          <a:off x="2881630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60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768163</xdr:colOff>
      <xdr:row>24</xdr:row>
      <xdr:rowOff>317500</xdr:rowOff>
    </xdr:from>
    <xdr:to>
      <xdr:col>3</xdr:col>
      <xdr:colOff>3289300</xdr:colOff>
      <xdr:row>24</xdr:row>
      <xdr:rowOff>822274</xdr:rowOff>
    </xdr:to>
    <xdr:sp macro="" textlink="">
      <xdr:nvSpPr>
        <xdr:cNvPr id="361" name="矩形 33"/>
        <xdr:cNvSpPr>
          <a:spLocks noChangeArrowheads="1"/>
        </xdr:cNvSpPr>
      </xdr:nvSpPr>
      <xdr:spPr bwMode="auto">
        <a:xfrm rot="-157762">
          <a:off x="25171213" y="35521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62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685800</xdr:colOff>
      <xdr:row>24</xdr:row>
      <xdr:rowOff>9525</xdr:rowOff>
    </xdr:to>
    <xdr:sp macro="" textlink="">
      <xdr:nvSpPr>
        <xdr:cNvPr id="363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64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23</xdr:row>
      <xdr:rowOff>381000</xdr:rowOff>
    </xdr:from>
    <xdr:to>
      <xdr:col>3</xdr:col>
      <xdr:colOff>5099050</xdr:colOff>
      <xdr:row>24</xdr:row>
      <xdr:rowOff>390525</xdr:rowOff>
    </xdr:to>
    <xdr:sp macro="" textlink="">
      <xdr:nvSpPr>
        <xdr:cNvPr id="365" name="WordArt 75"/>
        <xdr:cNvSpPr>
          <a:spLocks noChangeArrowheads="1" noChangeShapeType="1" noTextEdit="1"/>
        </xdr:cNvSpPr>
      </xdr:nvSpPr>
      <xdr:spPr bwMode="auto">
        <a:xfrm>
          <a:off x="2881630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66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67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685800</xdr:colOff>
      <xdr:row>24</xdr:row>
      <xdr:rowOff>9525</xdr:rowOff>
    </xdr:to>
    <xdr:sp macro="" textlink="">
      <xdr:nvSpPr>
        <xdr:cNvPr id="368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69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23</xdr:row>
      <xdr:rowOff>381000</xdr:rowOff>
    </xdr:from>
    <xdr:to>
      <xdr:col>3</xdr:col>
      <xdr:colOff>5099050</xdr:colOff>
      <xdr:row>24</xdr:row>
      <xdr:rowOff>390525</xdr:rowOff>
    </xdr:to>
    <xdr:sp macro="" textlink="">
      <xdr:nvSpPr>
        <xdr:cNvPr id="370" name="WordArt 75"/>
        <xdr:cNvSpPr>
          <a:spLocks noChangeArrowheads="1" noChangeShapeType="1" noTextEdit="1"/>
        </xdr:cNvSpPr>
      </xdr:nvSpPr>
      <xdr:spPr bwMode="auto">
        <a:xfrm>
          <a:off x="2881630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371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72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685800</xdr:colOff>
      <xdr:row>31</xdr:row>
      <xdr:rowOff>9525</xdr:rowOff>
    </xdr:to>
    <xdr:sp macro="" textlink="">
      <xdr:nvSpPr>
        <xdr:cNvPr id="373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74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30</xdr:row>
      <xdr:rowOff>381000</xdr:rowOff>
    </xdr:from>
    <xdr:to>
      <xdr:col>3</xdr:col>
      <xdr:colOff>5099050</xdr:colOff>
      <xdr:row>31</xdr:row>
      <xdr:rowOff>390525</xdr:rowOff>
    </xdr:to>
    <xdr:sp macro="" textlink="">
      <xdr:nvSpPr>
        <xdr:cNvPr id="375" name="WordArt 75"/>
        <xdr:cNvSpPr>
          <a:spLocks noChangeArrowheads="1" noChangeShapeType="1" noTextEdit="1"/>
        </xdr:cNvSpPr>
      </xdr:nvSpPr>
      <xdr:spPr bwMode="auto">
        <a:xfrm>
          <a:off x="28816300" y="44386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76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77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685800</xdr:colOff>
      <xdr:row>31</xdr:row>
      <xdr:rowOff>9525</xdr:rowOff>
    </xdr:to>
    <xdr:sp macro="" textlink="">
      <xdr:nvSpPr>
        <xdr:cNvPr id="378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79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30</xdr:row>
      <xdr:rowOff>381000</xdr:rowOff>
    </xdr:from>
    <xdr:to>
      <xdr:col>3</xdr:col>
      <xdr:colOff>5099050</xdr:colOff>
      <xdr:row>31</xdr:row>
      <xdr:rowOff>390525</xdr:rowOff>
    </xdr:to>
    <xdr:sp macro="" textlink="">
      <xdr:nvSpPr>
        <xdr:cNvPr id="380" name="WordArt 75"/>
        <xdr:cNvSpPr>
          <a:spLocks noChangeArrowheads="1" noChangeShapeType="1" noTextEdit="1"/>
        </xdr:cNvSpPr>
      </xdr:nvSpPr>
      <xdr:spPr bwMode="auto">
        <a:xfrm>
          <a:off x="28816300" y="44386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81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768163</xdr:colOff>
      <xdr:row>31</xdr:row>
      <xdr:rowOff>317500</xdr:rowOff>
    </xdr:from>
    <xdr:to>
      <xdr:col>3</xdr:col>
      <xdr:colOff>3289300</xdr:colOff>
      <xdr:row>31</xdr:row>
      <xdr:rowOff>822274</xdr:rowOff>
    </xdr:to>
    <xdr:sp macro="" textlink="">
      <xdr:nvSpPr>
        <xdr:cNvPr id="382" name="矩形 33"/>
        <xdr:cNvSpPr>
          <a:spLocks noChangeArrowheads="1"/>
        </xdr:cNvSpPr>
      </xdr:nvSpPr>
      <xdr:spPr bwMode="auto">
        <a:xfrm rot="-157762">
          <a:off x="25171213" y="4578985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83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685800</xdr:colOff>
      <xdr:row>31</xdr:row>
      <xdr:rowOff>9525</xdr:rowOff>
    </xdr:to>
    <xdr:sp macro="" textlink="">
      <xdr:nvSpPr>
        <xdr:cNvPr id="384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85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30</xdr:row>
      <xdr:rowOff>381000</xdr:rowOff>
    </xdr:from>
    <xdr:to>
      <xdr:col>3</xdr:col>
      <xdr:colOff>5099050</xdr:colOff>
      <xdr:row>31</xdr:row>
      <xdr:rowOff>390525</xdr:rowOff>
    </xdr:to>
    <xdr:sp macro="" textlink="">
      <xdr:nvSpPr>
        <xdr:cNvPr id="386" name="WordArt 75"/>
        <xdr:cNvSpPr>
          <a:spLocks noChangeArrowheads="1" noChangeShapeType="1" noTextEdit="1"/>
        </xdr:cNvSpPr>
      </xdr:nvSpPr>
      <xdr:spPr bwMode="auto">
        <a:xfrm>
          <a:off x="28816300" y="44386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87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88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685800</xdr:colOff>
      <xdr:row>31</xdr:row>
      <xdr:rowOff>9525</xdr:rowOff>
    </xdr:to>
    <xdr:sp macro="" textlink="">
      <xdr:nvSpPr>
        <xdr:cNvPr id="389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90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30</xdr:row>
      <xdr:rowOff>381000</xdr:rowOff>
    </xdr:from>
    <xdr:to>
      <xdr:col>3</xdr:col>
      <xdr:colOff>5099050</xdr:colOff>
      <xdr:row>31</xdr:row>
      <xdr:rowOff>390525</xdr:rowOff>
    </xdr:to>
    <xdr:sp macro="" textlink="">
      <xdr:nvSpPr>
        <xdr:cNvPr id="391" name="WordArt 75"/>
        <xdr:cNvSpPr>
          <a:spLocks noChangeArrowheads="1" noChangeShapeType="1" noTextEdit="1"/>
        </xdr:cNvSpPr>
      </xdr:nvSpPr>
      <xdr:spPr bwMode="auto">
        <a:xfrm>
          <a:off x="28816300" y="44386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392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393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394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395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396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397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398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399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00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14</xdr:row>
      <xdr:rowOff>381000</xdr:rowOff>
    </xdr:from>
    <xdr:to>
      <xdr:col>2</xdr:col>
      <xdr:colOff>5099050</xdr:colOff>
      <xdr:row>15</xdr:row>
      <xdr:rowOff>390525</xdr:rowOff>
    </xdr:to>
    <xdr:sp macro="" textlink="">
      <xdr:nvSpPr>
        <xdr:cNvPr id="401" name="WordArt 75"/>
        <xdr:cNvSpPr>
          <a:spLocks noChangeArrowheads="1" noChangeShapeType="1" noTextEdit="1"/>
        </xdr:cNvSpPr>
      </xdr:nvSpPr>
      <xdr:spPr bwMode="auto">
        <a:xfrm>
          <a:off x="20681950" y="21031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02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03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04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05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06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07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08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09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10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11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12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13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14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14</xdr:row>
      <xdr:rowOff>381000</xdr:rowOff>
    </xdr:from>
    <xdr:to>
      <xdr:col>2</xdr:col>
      <xdr:colOff>5099050</xdr:colOff>
      <xdr:row>15</xdr:row>
      <xdr:rowOff>390525</xdr:rowOff>
    </xdr:to>
    <xdr:sp macro="" textlink="">
      <xdr:nvSpPr>
        <xdr:cNvPr id="415" name="WordArt 75"/>
        <xdr:cNvSpPr>
          <a:spLocks noChangeArrowheads="1" noChangeShapeType="1" noTextEdit="1"/>
        </xdr:cNvSpPr>
      </xdr:nvSpPr>
      <xdr:spPr bwMode="auto">
        <a:xfrm>
          <a:off x="20681950" y="21031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16" name="WordArt 75"/>
        <xdr:cNvSpPr>
          <a:spLocks noChangeArrowheads="1" noChangeShapeType="1" noTextEdit="1"/>
        </xdr:cNvSpPr>
      </xdr:nvSpPr>
      <xdr:spPr bwMode="auto">
        <a:xfrm>
          <a:off x="1626870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2200275</xdr:colOff>
      <xdr:row>18</xdr:row>
      <xdr:rowOff>409575</xdr:rowOff>
    </xdr:from>
    <xdr:to>
      <xdr:col>1</xdr:col>
      <xdr:colOff>2733675</xdr:colOff>
      <xdr:row>19</xdr:row>
      <xdr:rowOff>203200</xdr:rowOff>
    </xdr:to>
    <xdr:sp macro="" textlink="">
      <xdr:nvSpPr>
        <xdr:cNvPr id="417" name="矩形 26"/>
        <xdr:cNvSpPr>
          <a:spLocks noChangeArrowheads="1"/>
        </xdr:cNvSpPr>
      </xdr:nvSpPr>
      <xdr:spPr bwMode="auto">
        <a:xfrm rot="-157762">
          <a:off x="10334625" y="26812875"/>
          <a:ext cx="533400" cy="126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5600700</xdr:colOff>
      <xdr:row>2</xdr:row>
      <xdr:rowOff>419100</xdr:rowOff>
    </xdr:from>
    <xdr:to>
      <xdr:col>3</xdr:col>
      <xdr:colOff>7670198</xdr:colOff>
      <xdr:row>6</xdr:row>
      <xdr:rowOff>419100</xdr:rowOff>
    </xdr:to>
    <xdr:pic>
      <xdr:nvPicPr>
        <xdr:cNvPr id="418" name="圖片 417" descr="下載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869400" y="3695700"/>
          <a:ext cx="10203848" cy="575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1485901</xdr:colOff>
      <xdr:row>6</xdr:row>
      <xdr:rowOff>1082660</xdr:rowOff>
    </xdr:from>
    <xdr:to>
      <xdr:col>1</xdr:col>
      <xdr:colOff>4800601</xdr:colOff>
      <xdr:row>8</xdr:row>
      <xdr:rowOff>1352549</xdr:rowOff>
    </xdr:to>
    <xdr:pic>
      <xdr:nvPicPr>
        <xdr:cNvPr id="419" name="圖片 418" descr="images (4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620251" y="10112360"/>
          <a:ext cx="3314700" cy="3203589"/>
        </a:xfrm>
        <a:prstGeom prst="rect">
          <a:avLst/>
        </a:prstGeom>
      </xdr:spPr>
    </xdr:pic>
    <xdr:clientData/>
  </xdr:twoCellAnchor>
  <xdr:twoCellAnchor>
    <xdr:from>
      <xdr:col>1</xdr:col>
      <xdr:colOff>1104900</xdr:colOff>
      <xdr:row>2</xdr:row>
      <xdr:rowOff>609600</xdr:rowOff>
    </xdr:from>
    <xdr:to>
      <xdr:col>2</xdr:col>
      <xdr:colOff>5943600</xdr:colOff>
      <xdr:row>6</xdr:row>
      <xdr:rowOff>152400</xdr:rowOff>
    </xdr:to>
    <xdr:sp macro="" textlink="">
      <xdr:nvSpPr>
        <xdr:cNvPr id="420" name="文字方塊 419"/>
        <xdr:cNvSpPr txBox="1"/>
      </xdr:nvSpPr>
      <xdr:spPr>
        <a:xfrm>
          <a:off x="9239250" y="3886200"/>
          <a:ext cx="12973050" cy="529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prstTxWarp prst="textDeflate">
            <a:avLst/>
          </a:prstTxWarp>
        </a:bodyPr>
        <a:lstStyle/>
        <a:p>
          <a:r>
            <a:rPr lang="zh-TW" altLang="en-US" sz="15000" b="1">
              <a:solidFill>
                <a:srgbClr val="002060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</a:effectLst>
              <a:latin typeface="文鼎中特廣告體" pitchFamily="34" charset="-120"/>
              <a:ea typeface="文鼎中特廣告體" pitchFamily="34" charset="-120"/>
            </a:rPr>
            <a:t>每週三特餐日！</a:t>
          </a:r>
        </a:p>
      </xdr:txBody>
    </xdr:sp>
    <xdr:clientData/>
  </xdr:twoCellAnchor>
  <xdr:twoCellAnchor editAs="oneCell">
    <xdr:from>
      <xdr:col>1</xdr:col>
      <xdr:colOff>6858001</xdr:colOff>
      <xdr:row>6</xdr:row>
      <xdr:rowOff>930260</xdr:rowOff>
    </xdr:from>
    <xdr:to>
      <xdr:col>2</xdr:col>
      <xdr:colOff>2019301</xdr:colOff>
      <xdr:row>8</xdr:row>
      <xdr:rowOff>1200149</xdr:rowOff>
    </xdr:to>
    <xdr:pic>
      <xdr:nvPicPr>
        <xdr:cNvPr id="421" name="圖片 420" descr="images (4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992351" y="9959960"/>
          <a:ext cx="3295650" cy="320358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3810000</xdr:colOff>
      <xdr:row>6</xdr:row>
      <xdr:rowOff>1219200</xdr:rowOff>
    </xdr:from>
    <xdr:to>
      <xdr:col>3</xdr:col>
      <xdr:colOff>7124700</xdr:colOff>
      <xdr:row>9</xdr:row>
      <xdr:rowOff>3189</xdr:rowOff>
    </xdr:to>
    <xdr:pic>
      <xdr:nvPicPr>
        <xdr:cNvPr id="422" name="圖片 421" descr="images (4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213050" y="10248900"/>
          <a:ext cx="3314700" cy="3184539"/>
        </a:xfrm>
        <a:prstGeom prst="rect">
          <a:avLst/>
        </a:prstGeom>
      </xdr:spPr>
    </xdr:pic>
    <xdr:clientData/>
  </xdr:twoCellAnchor>
  <xdr:twoCellAnchor editAs="oneCell">
    <xdr:from>
      <xdr:col>2</xdr:col>
      <xdr:colOff>5867400</xdr:colOff>
      <xdr:row>6</xdr:row>
      <xdr:rowOff>1076325</xdr:rowOff>
    </xdr:from>
    <xdr:to>
      <xdr:col>3</xdr:col>
      <xdr:colOff>1028700</xdr:colOff>
      <xdr:row>8</xdr:row>
      <xdr:rowOff>1346214</xdr:rowOff>
    </xdr:to>
    <xdr:pic>
      <xdr:nvPicPr>
        <xdr:cNvPr id="423" name="圖片 422" descr="images (4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136100" y="10106025"/>
          <a:ext cx="3295650" cy="3203589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2085975</xdr:colOff>
      <xdr:row>28</xdr:row>
      <xdr:rowOff>9525</xdr:rowOff>
    </xdr:to>
    <xdr:sp macro="" textlink="">
      <xdr:nvSpPr>
        <xdr:cNvPr id="424" name="WordArt 75"/>
        <xdr:cNvSpPr>
          <a:spLocks noChangeArrowheads="1" noChangeShapeType="1" noTextEdit="1"/>
        </xdr:cNvSpPr>
      </xdr:nvSpPr>
      <xdr:spPr bwMode="auto">
        <a:xfrm>
          <a:off x="44786550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685800</xdr:colOff>
      <xdr:row>28</xdr:row>
      <xdr:rowOff>9525</xdr:rowOff>
    </xdr:to>
    <xdr:sp macro="" textlink="">
      <xdr:nvSpPr>
        <xdr:cNvPr id="425" name="WordArt 75"/>
        <xdr:cNvSpPr>
          <a:spLocks noChangeArrowheads="1" noChangeShapeType="1" noTextEdit="1"/>
        </xdr:cNvSpPr>
      </xdr:nvSpPr>
      <xdr:spPr bwMode="auto">
        <a:xfrm>
          <a:off x="44786550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11</xdr:col>
      <xdr:colOff>4413250</xdr:colOff>
      <xdr:row>27</xdr:row>
      <xdr:rowOff>381000</xdr:rowOff>
    </xdr:from>
    <xdr:to>
      <xdr:col>11</xdr:col>
      <xdr:colOff>5099050</xdr:colOff>
      <xdr:row>28</xdr:row>
      <xdr:rowOff>390525</xdr:rowOff>
    </xdr:to>
    <xdr:sp macro="" textlink="">
      <xdr:nvSpPr>
        <xdr:cNvPr id="426" name="WordArt 75"/>
        <xdr:cNvSpPr>
          <a:spLocks noChangeArrowheads="1" noChangeShapeType="1" noTextEdit="1"/>
        </xdr:cNvSpPr>
      </xdr:nvSpPr>
      <xdr:spPr bwMode="auto">
        <a:xfrm>
          <a:off x="45475525" y="39985950"/>
          <a:ext cx="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2085975</xdr:colOff>
      <xdr:row>28</xdr:row>
      <xdr:rowOff>9525</xdr:rowOff>
    </xdr:to>
    <xdr:sp macro="" textlink="">
      <xdr:nvSpPr>
        <xdr:cNvPr id="427" name="WordArt 75"/>
        <xdr:cNvSpPr>
          <a:spLocks noChangeArrowheads="1" noChangeShapeType="1" noTextEdit="1"/>
        </xdr:cNvSpPr>
      </xdr:nvSpPr>
      <xdr:spPr bwMode="auto">
        <a:xfrm>
          <a:off x="44786550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2085975</xdr:colOff>
      <xdr:row>28</xdr:row>
      <xdr:rowOff>9525</xdr:rowOff>
    </xdr:to>
    <xdr:sp macro="" textlink="">
      <xdr:nvSpPr>
        <xdr:cNvPr id="428" name="WordArt 75"/>
        <xdr:cNvSpPr>
          <a:spLocks noChangeArrowheads="1" noChangeShapeType="1" noTextEdit="1"/>
        </xdr:cNvSpPr>
      </xdr:nvSpPr>
      <xdr:spPr bwMode="auto">
        <a:xfrm>
          <a:off x="48777525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2085975</xdr:colOff>
      <xdr:row>28</xdr:row>
      <xdr:rowOff>9525</xdr:rowOff>
    </xdr:to>
    <xdr:sp macro="" textlink="">
      <xdr:nvSpPr>
        <xdr:cNvPr id="429" name="WordArt 75"/>
        <xdr:cNvSpPr>
          <a:spLocks noChangeArrowheads="1" noChangeShapeType="1" noTextEdit="1"/>
        </xdr:cNvSpPr>
      </xdr:nvSpPr>
      <xdr:spPr bwMode="auto">
        <a:xfrm>
          <a:off x="48777525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2085975</xdr:colOff>
      <xdr:row>28</xdr:row>
      <xdr:rowOff>9525</xdr:rowOff>
    </xdr:to>
    <xdr:sp macro="" textlink="">
      <xdr:nvSpPr>
        <xdr:cNvPr id="430" name="WordArt 75"/>
        <xdr:cNvSpPr>
          <a:spLocks noChangeArrowheads="1" noChangeShapeType="1" noTextEdit="1"/>
        </xdr:cNvSpPr>
      </xdr:nvSpPr>
      <xdr:spPr bwMode="auto">
        <a:xfrm>
          <a:off x="48777525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2085975</xdr:colOff>
      <xdr:row>28</xdr:row>
      <xdr:rowOff>9525</xdr:rowOff>
    </xdr:to>
    <xdr:sp macro="" textlink="">
      <xdr:nvSpPr>
        <xdr:cNvPr id="431" name="WordArt 75"/>
        <xdr:cNvSpPr>
          <a:spLocks noChangeArrowheads="1" noChangeShapeType="1" noTextEdit="1"/>
        </xdr:cNvSpPr>
      </xdr:nvSpPr>
      <xdr:spPr bwMode="auto">
        <a:xfrm>
          <a:off x="48777525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2085975</xdr:colOff>
      <xdr:row>28</xdr:row>
      <xdr:rowOff>9525</xdr:rowOff>
    </xdr:to>
    <xdr:sp macro="" textlink="">
      <xdr:nvSpPr>
        <xdr:cNvPr id="432" name="WordArt 75"/>
        <xdr:cNvSpPr>
          <a:spLocks noChangeArrowheads="1" noChangeShapeType="1" noTextEdit="1"/>
        </xdr:cNvSpPr>
      </xdr:nvSpPr>
      <xdr:spPr bwMode="auto">
        <a:xfrm>
          <a:off x="48777525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2085975</xdr:colOff>
      <xdr:row>28</xdr:row>
      <xdr:rowOff>9525</xdr:rowOff>
    </xdr:to>
    <xdr:sp macro="" textlink="">
      <xdr:nvSpPr>
        <xdr:cNvPr id="433" name="WordArt 75"/>
        <xdr:cNvSpPr>
          <a:spLocks noChangeArrowheads="1" noChangeShapeType="1" noTextEdit="1"/>
        </xdr:cNvSpPr>
      </xdr:nvSpPr>
      <xdr:spPr bwMode="auto">
        <a:xfrm>
          <a:off x="48777525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2085975</xdr:colOff>
      <xdr:row>28</xdr:row>
      <xdr:rowOff>9525</xdr:rowOff>
    </xdr:to>
    <xdr:sp macro="" textlink="">
      <xdr:nvSpPr>
        <xdr:cNvPr id="434" name="WordArt 75"/>
        <xdr:cNvSpPr>
          <a:spLocks noChangeArrowheads="1" noChangeShapeType="1" noTextEdit="1"/>
        </xdr:cNvSpPr>
      </xdr:nvSpPr>
      <xdr:spPr bwMode="auto">
        <a:xfrm>
          <a:off x="48777525" y="396049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13</xdr:col>
      <xdr:colOff>5111750</xdr:colOff>
      <xdr:row>27</xdr:row>
      <xdr:rowOff>0</xdr:rowOff>
    </xdr:from>
    <xdr:to>
      <xdr:col>14</xdr:col>
      <xdr:colOff>1927225</xdr:colOff>
      <xdr:row>28</xdr:row>
      <xdr:rowOff>9525</xdr:rowOff>
    </xdr:to>
    <xdr:sp macro="" textlink="">
      <xdr:nvSpPr>
        <xdr:cNvPr id="435" name="WordArt 75"/>
        <xdr:cNvSpPr>
          <a:spLocks noChangeArrowheads="1" noChangeShapeType="1" noTextEdit="1"/>
        </xdr:cNvSpPr>
      </xdr:nvSpPr>
      <xdr:spPr bwMode="auto">
        <a:xfrm>
          <a:off x="48774350" y="39604950"/>
          <a:ext cx="69215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13</xdr:col>
      <xdr:colOff>285750</xdr:colOff>
      <xdr:row>27</xdr:row>
      <xdr:rowOff>1079500</xdr:rowOff>
    </xdr:from>
    <xdr:to>
      <xdr:col>14</xdr:col>
      <xdr:colOff>273050</xdr:colOff>
      <xdr:row>28</xdr:row>
      <xdr:rowOff>1089025</xdr:rowOff>
    </xdr:to>
    <xdr:sp macro="" textlink="">
      <xdr:nvSpPr>
        <xdr:cNvPr id="436" name="WordArt 75"/>
        <xdr:cNvSpPr>
          <a:spLocks noChangeArrowheads="1" noChangeShapeType="1" noTextEdit="1"/>
        </xdr:cNvSpPr>
      </xdr:nvSpPr>
      <xdr:spPr bwMode="auto">
        <a:xfrm>
          <a:off x="48377475" y="40684450"/>
          <a:ext cx="6731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37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38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39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40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5111750</xdr:colOff>
      <xdr:row>28</xdr:row>
      <xdr:rowOff>0</xdr:rowOff>
    </xdr:from>
    <xdr:to>
      <xdr:col>3</xdr:col>
      <xdr:colOff>1927225</xdr:colOff>
      <xdr:row>29</xdr:row>
      <xdr:rowOff>9525</xdr:rowOff>
    </xdr:to>
    <xdr:sp macro="" textlink="">
      <xdr:nvSpPr>
        <xdr:cNvPr id="441" name="WordArt 75"/>
        <xdr:cNvSpPr>
          <a:spLocks noChangeArrowheads="1" noChangeShapeType="1" noTextEdit="1"/>
        </xdr:cNvSpPr>
      </xdr:nvSpPr>
      <xdr:spPr bwMode="auto">
        <a:xfrm>
          <a:off x="21380450" y="41071800"/>
          <a:ext cx="494982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42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43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44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45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46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47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48" name="WordArt 75"/>
        <xdr:cNvSpPr>
          <a:spLocks noChangeArrowheads="1" noChangeShapeType="1" noTextEdit="1"/>
        </xdr:cNvSpPr>
      </xdr:nvSpPr>
      <xdr:spPr bwMode="auto">
        <a:xfrm>
          <a:off x="162687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449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685800</xdr:colOff>
      <xdr:row>29</xdr:row>
      <xdr:rowOff>9525</xdr:rowOff>
    </xdr:to>
    <xdr:sp macro="" textlink="">
      <xdr:nvSpPr>
        <xdr:cNvPr id="450" name="WordArt 75"/>
        <xdr:cNvSpPr>
          <a:spLocks noChangeArrowheads="1" noChangeShapeType="1" noTextEdit="1"/>
        </xdr:cNvSpPr>
      </xdr:nvSpPr>
      <xdr:spPr bwMode="auto">
        <a:xfrm>
          <a:off x="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451" name="WordArt 75"/>
        <xdr:cNvSpPr>
          <a:spLocks noChangeArrowheads="1" noChangeShapeType="1" noTextEdit="1"/>
        </xdr:cNvSpPr>
      </xdr:nvSpPr>
      <xdr:spPr bwMode="auto">
        <a:xfrm>
          <a:off x="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29</xdr:row>
      <xdr:rowOff>0</xdr:rowOff>
    </xdr:from>
    <xdr:to>
      <xdr:col>12</xdr:col>
      <xdr:colOff>2085975</xdr:colOff>
      <xdr:row>30</xdr:row>
      <xdr:rowOff>9525</xdr:rowOff>
    </xdr:to>
    <xdr:sp macro="" textlink="">
      <xdr:nvSpPr>
        <xdr:cNvPr id="452" name="WordArt 75"/>
        <xdr:cNvSpPr>
          <a:spLocks noChangeArrowheads="1" noChangeShapeType="1" noTextEdit="1"/>
        </xdr:cNvSpPr>
      </xdr:nvSpPr>
      <xdr:spPr bwMode="auto">
        <a:xfrm>
          <a:off x="45472350" y="425386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29</xdr:row>
      <xdr:rowOff>0</xdr:rowOff>
    </xdr:from>
    <xdr:to>
      <xdr:col>12</xdr:col>
      <xdr:colOff>2085975</xdr:colOff>
      <xdr:row>30</xdr:row>
      <xdr:rowOff>9525</xdr:rowOff>
    </xdr:to>
    <xdr:sp macro="" textlink="">
      <xdr:nvSpPr>
        <xdr:cNvPr id="453" name="WordArt 75"/>
        <xdr:cNvSpPr>
          <a:spLocks noChangeArrowheads="1" noChangeShapeType="1" noTextEdit="1"/>
        </xdr:cNvSpPr>
      </xdr:nvSpPr>
      <xdr:spPr bwMode="auto">
        <a:xfrm>
          <a:off x="45472350" y="425386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4413250</xdr:colOff>
      <xdr:row>29</xdr:row>
      <xdr:rowOff>381000</xdr:rowOff>
    </xdr:from>
    <xdr:to>
      <xdr:col>12</xdr:col>
      <xdr:colOff>5099050</xdr:colOff>
      <xdr:row>30</xdr:row>
      <xdr:rowOff>390525</xdr:rowOff>
    </xdr:to>
    <xdr:sp macro="" textlink="">
      <xdr:nvSpPr>
        <xdr:cNvPr id="454" name="WordArt 75"/>
        <xdr:cNvSpPr>
          <a:spLocks noChangeArrowheads="1" noChangeShapeType="1" noTextEdit="1"/>
        </xdr:cNvSpPr>
      </xdr:nvSpPr>
      <xdr:spPr bwMode="auto">
        <a:xfrm>
          <a:off x="48094900" y="42919650"/>
          <a:ext cx="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29</xdr:row>
      <xdr:rowOff>0</xdr:rowOff>
    </xdr:from>
    <xdr:to>
      <xdr:col>12</xdr:col>
      <xdr:colOff>2085975</xdr:colOff>
      <xdr:row>30</xdr:row>
      <xdr:rowOff>9525</xdr:rowOff>
    </xdr:to>
    <xdr:sp macro="" textlink="">
      <xdr:nvSpPr>
        <xdr:cNvPr id="455" name="WordArt 75"/>
        <xdr:cNvSpPr>
          <a:spLocks noChangeArrowheads="1" noChangeShapeType="1" noTextEdit="1"/>
        </xdr:cNvSpPr>
      </xdr:nvSpPr>
      <xdr:spPr bwMode="auto">
        <a:xfrm>
          <a:off x="45472350" y="425386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24</xdr:row>
      <xdr:rowOff>0</xdr:rowOff>
    </xdr:from>
    <xdr:to>
      <xdr:col>12</xdr:col>
      <xdr:colOff>2085975</xdr:colOff>
      <xdr:row>25</xdr:row>
      <xdr:rowOff>9525</xdr:rowOff>
    </xdr:to>
    <xdr:sp macro="" textlink="">
      <xdr:nvSpPr>
        <xdr:cNvPr id="456" name="WordArt 75"/>
        <xdr:cNvSpPr>
          <a:spLocks noChangeArrowheads="1" noChangeShapeType="1" noTextEdit="1"/>
        </xdr:cNvSpPr>
      </xdr:nvSpPr>
      <xdr:spPr bwMode="auto">
        <a:xfrm>
          <a:off x="45472350" y="35204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24</xdr:row>
      <xdr:rowOff>0</xdr:rowOff>
    </xdr:from>
    <xdr:to>
      <xdr:col>12</xdr:col>
      <xdr:colOff>2085975</xdr:colOff>
      <xdr:row>25</xdr:row>
      <xdr:rowOff>9525</xdr:rowOff>
    </xdr:to>
    <xdr:sp macro="" textlink="">
      <xdr:nvSpPr>
        <xdr:cNvPr id="457" name="WordArt 75"/>
        <xdr:cNvSpPr>
          <a:spLocks noChangeArrowheads="1" noChangeShapeType="1" noTextEdit="1"/>
        </xdr:cNvSpPr>
      </xdr:nvSpPr>
      <xdr:spPr bwMode="auto">
        <a:xfrm>
          <a:off x="45472350" y="35204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24</xdr:row>
      <xdr:rowOff>0</xdr:rowOff>
    </xdr:from>
    <xdr:to>
      <xdr:col>12</xdr:col>
      <xdr:colOff>2085975</xdr:colOff>
      <xdr:row>25</xdr:row>
      <xdr:rowOff>9525</xdr:rowOff>
    </xdr:to>
    <xdr:sp macro="" textlink="">
      <xdr:nvSpPr>
        <xdr:cNvPr id="458" name="WordArt 75"/>
        <xdr:cNvSpPr>
          <a:spLocks noChangeArrowheads="1" noChangeShapeType="1" noTextEdit="1"/>
        </xdr:cNvSpPr>
      </xdr:nvSpPr>
      <xdr:spPr bwMode="auto">
        <a:xfrm>
          <a:off x="45472350" y="35204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24</xdr:row>
      <xdr:rowOff>0</xdr:rowOff>
    </xdr:from>
    <xdr:to>
      <xdr:col>12</xdr:col>
      <xdr:colOff>2085975</xdr:colOff>
      <xdr:row>25</xdr:row>
      <xdr:rowOff>9525</xdr:rowOff>
    </xdr:to>
    <xdr:sp macro="" textlink="">
      <xdr:nvSpPr>
        <xdr:cNvPr id="459" name="WordArt 75"/>
        <xdr:cNvSpPr>
          <a:spLocks noChangeArrowheads="1" noChangeShapeType="1" noTextEdit="1"/>
        </xdr:cNvSpPr>
      </xdr:nvSpPr>
      <xdr:spPr bwMode="auto">
        <a:xfrm>
          <a:off x="45472350" y="35204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24</xdr:row>
      <xdr:rowOff>0</xdr:rowOff>
    </xdr:from>
    <xdr:to>
      <xdr:col>12</xdr:col>
      <xdr:colOff>2085975</xdr:colOff>
      <xdr:row>25</xdr:row>
      <xdr:rowOff>9525</xdr:rowOff>
    </xdr:to>
    <xdr:sp macro="" textlink="">
      <xdr:nvSpPr>
        <xdr:cNvPr id="460" name="WordArt 75"/>
        <xdr:cNvSpPr>
          <a:spLocks noChangeArrowheads="1" noChangeShapeType="1" noTextEdit="1"/>
        </xdr:cNvSpPr>
      </xdr:nvSpPr>
      <xdr:spPr bwMode="auto">
        <a:xfrm>
          <a:off x="45472350" y="35204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24</xdr:row>
      <xdr:rowOff>0</xdr:rowOff>
    </xdr:from>
    <xdr:to>
      <xdr:col>12</xdr:col>
      <xdr:colOff>2085975</xdr:colOff>
      <xdr:row>25</xdr:row>
      <xdr:rowOff>9525</xdr:rowOff>
    </xdr:to>
    <xdr:sp macro="" textlink="">
      <xdr:nvSpPr>
        <xdr:cNvPr id="461" name="WordArt 75"/>
        <xdr:cNvSpPr>
          <a:spLocks noChangeArrowheads="1" noChangeShapeType="1" noTextEdit="1"/>
        </xdr:cNvSpPr>
      </xdr:nvSpPr>
      <xdr:spPr bwMode="auto">
        <a:xfrm>
          <a:off x="45472350" y="35204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24</xdr:row>
      <xdr:rowOff>0</xdr:rowOff>
    </xdr:from>
    <xdr:to>
      <xdr:col>12</xdr:col>
      <xdr:colOff>2085975</xdr:colOff>
      <xdr:row>25</xdr:row>
      <xdr:rowOff>9525</xdr:rowOff>
    </xdr:to>
    <xdr:sp macro="" textlink="">
      <xdr:nvSpPr>
        <xdr:cNvPr id="462" name="WordArt 75"/>
        <xdr:cNvSpPr>
          <a:spLocks noChangeArrowheads="1" noChangeShapeType="1" noTextEdit="1"/>
        </xdr:cNvSpPr>
      </xdr:nvSpPr>
      <xdr:spPr bwMode="auto">
        <a:xfrm>
          <a:off x="45472350" y="35204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11</xdr:col>
      <xdr:colOff>5226050</xdr:colOff>
      <xdr:row>24</xdr:row>
      <xdr:rowOff>0</xdr:rowOff>
    </xdr:from>
    <xdr:to>
      <xdr:col>12</xdr:col>
      <xdr:colOff>2041525</xdr:colOff>
      <xdr:row>25</xdr:row>
      <xdr:rowOff>9525</xdr:rowOff>
    </xdr:to>
    <xdr:sp macro="" textlink="">
      <xdr:nvSpPr>
        <xdr:cNvPr id="463" name="WordArt 75"/>
        <xdr:cNvSpPr>
          <a:spLocks noChangeArrowheads="1" noChangeShapeType="1" noTextEdit="1"/>
        </xdr:cNvSpPr>
      </xdr:nvSpPr>
      <xdr:spPr bwMode="auto">
        <a:xfrm>
          <a:off x="45469175" y="35204400"/>
          <a:ext cx="20447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11</xdr:col>
      <xdr:colOff>285750</xdr:colOff>
      <xdr:row>24</xdr:row>
      <xdr:rowOff>1079500</xdr:rowOff>
    </xdr:from>
    <xdr:to>
      <xdr:col>12</xdr:col>
      <xdr:colOff>273050</xdr:colOff>
      <xdr:row>25</xdr:row>
      <xdr:rowOff>1089025</xdr:rowOff>
    </xdr:to>
    <xdr:sp macro="" textlink="">
      <xdr:nvSpPr>
        <xdr:cNvPr id="464" name="WordArt 75"/>
        <xdr:cNvSpPr>
          <a:spLocks noChangeArrowheads="1" noChangeShapeType="1" noTextEdit="1"/>
        </xdr:cNvSpPr>
      </xdr:nvSpPr>
      <xdr:spPr bwMode="auto">
        <a:xfrm>
          <a:off x="45072300" y="36283900"/>
          <a:ext cx="6731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465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466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4413250</xdr:colOff>
      <xdr:row>28</xdr:row>
      <xdr:rowOff>381000</xdr:rowOff>
    </xdr:from>
    <xdr:to>
      <xdr:col>1</xdr:col>
      <xdr:colOff>5099050</xdr:colOff>
      <xdr:row>29</xdr:row>
      <xdr:rowOff>390525</xdr:rowOff>
    </xdr:to>
    <xdr:sp macro="" textlink="">
      <xdr:nvSpPr>
        <xdr:cNvPr id="467" name="WordArt 75"/>
        <xdr:cNvSpPr>
          <a:spLocks noChangeArrowheads="1" noChangeShapeType="1" noTextEdit="1"/>
        </xdr:cNvSpPr>
      </xdr:nvSpPr>
      <xdr:spPr bwMode="auto">
        <a:xfrm>
          <a:off x="12547600" y="41452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468" name="WordArt 75"/>
        <xdr:cNvSpPr>
          <a:spLocks noChangeArrowheads="1" noChangeShapeType="1" noTextEdit="1"/>
        </xdr:cNvSpPr>
      </xdr:nvSpPr>
      <xdr:spPr bwMode="auto">
        <a:xfrm>
          <a:off x="81343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69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70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71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72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73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74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75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5226050</xdr:colOff>
      <xdr:row>28</xdr:row>
      <xdr:rowOff>0</xdr:rowOff>
    </xdr:from>
    <xdr:to>
      <xdr:col>4</xdr:col>
      <xdr:colOff>2041525</xdr:colOff>
      <xdr:row>29</xdr:row>
      <xdr:rowOff>9525</xdr:rowOff>
    </xdr:to>
    <xdr:sp macro="" textlink="">
      <xdr:nvSpPr>
        <xdr:cNvPr id="476" name="WordArt 75"/>
        <xdr:cNvSpPr>
          <a:spLocks noChangeArrowheads="1" noChangeShapeType="1" noTextEdit="1"/>
        </xdr:cNvSpPr>
      </xdr:nvSpPr>
      <xdr:spPr bwMode="auto">
        <a:xfrm>
          <a:off x="29629100" y="41071800"/>
          <a:ext cx="494982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77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78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4413250</xdr:colOff>
      <xdr:row>28</xdr:row>
      <xdr:rowOff>381000</xdr:rowOff>
    </xdr:from>
    <xdr:to>
      <xdr:col>8</xdr:col>
      <xdr:colOff>5099050</xdr:colOff>
      <xdr:row>29</xdr:row>
      <xdr:rowOff>390525</xdr:rowOff>
    </xdr:to>
    <xdr:sp macro="" textlink="">
      <xdr:nvSpPr>
        <xdr:cNvPr id="479" name="WordArt 75"/>
        <xdr:cNvSpPr>
          <a:spLocks noChangeArrowheads="1" noChangeShapeType="1" noTextEdit="1"/>
        </xdr:cNvSpPr>
      </xdr:nvSpPr>
      <xdr:spPr bwMode="auto">
        <a:xfrm>
          <a:off x="43418125" y="41452800"/>
          <a:ext cx="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80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81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82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83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84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85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86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8</xdr:col>
      <xdr:colOff>0</xdr:colOff>
      <xdr:row>28</xdr:row>
      <xdr:rowOff>0</xdr:rowOff>
    </xdr:from>
    <xdr:to>
      <xdr:col>8</xdr:col>
      <xdr:colOff>2085975</xdr:colOff>
      <xdr:row>29</xdr:row>
      <xdr:rowOff>9525</xdr:rowOff>
    </xdr:to>
    <xdr:sp macro="" textlink="">
      <xdr:nvSpPr>
        <xdr:cNvPr id="487" name="WordArt 75"/>
        <xdr:cNvSpPr>
          <a:spLocks noChangeArrowheads="1" noChangeShapeType="1" noTextEdit="1"/>
        </xdr:cNvSpPr>
      </xdr:nvSpPr>
      <xdr:spPr bwMode="auto">
        <a:xfrm>
          <a:off x="427291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7</xdr:col>
      <xdr:colOff>5226050</xdr:colOff>
      <xdr:row>28</xdr:row>
      <xdr:rowOff>0</xdr:rowOff>
    </xdr:from>
    <xdr:to>
      <xdr:col>8</xdr:col>
      <xdr:colOff>2041525</xdr:colOff>
      <xdr:row>29</xdr:row>
      <xdr:rowOff>9525</xdr:rowOff>
    </xdr:to>
    <xdr:sp macro="" textlink="">
      <xdr:nvSpPr>
        <xdr:cNvPr id="488" name="WordArt 75"/>
        <xdr:cNvSpPr>
          <a:spLocks noChangeArrowheads="1" noChangeShapeType="1" noTextEdit="1"/>
        </xdr:cNvSpPr>
      </xdr:nvSpPr>
      <xdr:spPr bwMode="auto">
        <a:xfrm>
          <a:off x="42725975" y="41071800"/>
          <a:ext cx="69215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89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90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91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92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4413250</xdr:colOff>
      <xdr:row>28</xdr:row>
      <xdr:rowOff>381000</xdr:rowOff>
    </xdr:from>
    <xdr:to>
      <xdr:col>4</xdr:col>
      <xdr:colOff>5099050</xdr:colOff>
      <xdr:row>29</xdr:row>
      <xdr:rowOff>390525</xdr:rowOff>
    </xdr:to>
    <xdr:sp macro="" textlink="">
      <xdr:nvSpPr>
        <xdr:cNvPr id="493" name="WordArt 75"/>
        <xdr:cNvSpPr>
          <a:spLocks noChangeArrowheads="1" noChangeShapeType="1" noTextEdit="1"/>
        </xdr:cNvSpPr>
      </xdr:nvSpPr>
      <xdr:spPr bwMode="auto">
        <a:xfrm>
          <a:off x="36950650" y="41452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94" name="WordArt 75"/>
        <xdr:cNvSpPr>
          <a:spLocks noChangeArrowheads="1" noChangeShapeType="1" noTextEdit="1"/>
        </xdr:cNvSpPr>
      </xdr:nvSpPr>
      <xdr:spPr bwMode="auto">
        <a:xfrm>
          <a:off x="3253740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495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496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497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498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499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500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501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502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503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504" name="WordArt 75"/>
        <xdr:cNvSpPr>
          <a:spLocks noChangeArrowheads="1" noChangeShapeType="1" noTextEdit="1"/>
        </xdr:cNvSpPr>
      </xdr:nvSpPr>
      <xdr:spPr bwMode="auto">
        <a:xfrm>
          <a:off x="3253740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5226050</xdr:colOff>
      <xdr:row>35</xdr:row>
      <xdr:rowOff>0</xdr:rowOff>
    </xdr:from>
    <xdr:to>
      <xdr:col>4</xdr:col>
      <xdr:colOff>2041525</xdr:colOff>
      <xdr:row>36</xdr:row>
      <xdr:rowOff>9525</xdr:rowOff>
    </xdr:to>
    <xdr:sp macro="" textlink="">
      <xdr:nvSpPr>
        <xdr:cNvPr id="505" name="WordArt 75"/>
        <xdr:cNvSpPr>
          <a:spLocks noChangeArrowheads="1" noChangeShapeType="1" noTextEdit="1"/>
        </xdr:cNvSpPr>
      </xdr:nvSpPr>
      <xdr:spPr bwMode="auto">
        <a:xfrm>
          <a:off x="29629100" y="51339750"/>
          <a:ext cx="494982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506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507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508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509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510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511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4413250</xdr:colOff>
      <xdr:row>21</xdr:row>
      <xdr:rowOff>381000</xdr:rowOff>
    </xdr:from>
    <xdr:to>
      <xdr:col>1</xdr:col>
      <xdr:colOff>5099050</xdr:colOff>
      <xdr:row>22</xdr:row>
      <xdr:rowOff>390525</xdr:rowOff>
    </xdr:to>
    <xdr:sp macro="" textlink="">
      <xdr:nvSpPr>
        <xdr:cNvPr id="512" name="WordArt 75"/>
        <xdr:cNvSpPr>
          <a:spLocks noChangeArrowheads="1" noChangeShapeType="1" noTextEdit="1"/>
        </xdr:cNvSpPr>
      </xdr:nvSpPr>
      <xdr:spPr bwMode="auto">
        <a:xfrm>
          <a:off x="1254760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513" name="WordArt 75"/>
        <xdr:cNvSpPr>
          <a:spLocks noChangeArrowheads="1" noChangeShapeType="1" noTextEdit="1"/>
        </xdr:cNvSpPr>
      </xdr:nvSpPr>
      <xdr:spPr bwMode="auto">
        <a:xfrm>
          <a:off x="81343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2200275</xdr:colOff>
      <xdr:row>18</xdr:row>
      <xdr:rowOff>409575</xdr:rowOff>
    </xdr:from>
    <xdr:to>
      <xdr:col>0</xdr:col>
      <xdr:colOff>2733675</xdr:colOff>
      <xdr:row>19</xdr:row>
      <xdr:rowOff>203200</xdr:rowOff>
    </xdr:to>
    <xdr:sp macro="" textlink="">
      <xdr:nvSpPr>
        <xdr:cNvPr id="514" name="矩形 26"/>
        <xdr:cNvSpPr>
          <a:spLocks noChangeArrowheads="1"/>
        </xdr:cNvSpPr>
      </xdr:nvSpPr>
      <xdr:spPr bwMode="auto">
        <a:xfrm rot="-157762">
          <a:off x="2200275" y="26812875"/>
          <a:ext cx="533400" cy="126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15" name="矩形 51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16" name="矩形 51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17" name="矩形 51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18" name="矩形 51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19" name="矩形 51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20" name="矩形 51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21" name="矩形 52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22" name="矩形 52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23" name="矩形 52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24" name="矩形 52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25" name="矩形 52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26" name="矩形 52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27" name="矩形 52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28" name="矩形 52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29" name="矩形 52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30" name="矩形 52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31" name="矩形 53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32" name="矩形 53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33" name="矩形 53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34" name="矩形 53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35" name="矩形 53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36" name="矩形 53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37" name="矩形 53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38" name="矩形 53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39" name="矩形 53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40" name="矩形 53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41" name="矩形 54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42" name="矩形 54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43" name="矩形 54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44" name="矩形 543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45" name="矩形 544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46" name="矩形 545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47" name="矩形 54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48" name="矩形 54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49" name="矩形 54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50" name="矩形 54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51" name="矩形 55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52" name="矩形 55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53" name="矩形 55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54" name="矩形 55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55" name="矩形 55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56" name="矩形 555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57" name="矩形 55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58" name="矩形 55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59" name="矩形 558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60" name="矩形 55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61" name="矩形 56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62" name="矩形 56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63" name="矩形 56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64" name="矩形 56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65" name="矩形 56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66" name="矩形 56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67" name="矩形 56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68" name="矩形 56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69" name="矩形 56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70" name="矩形 56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71" name="矩形 57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72" name="矩形 571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73" name="矩形 57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74" name="矩形 57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75" name="矩形 57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76" name="矩形 57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77" name="矩形 57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78" name="矩形 577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79" name="矩形 57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80" name="矩形 57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81" name="矩形 58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82" name="矩形 58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83" name="矩形 58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84" name="矩形 58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85" name="矩形 58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86" name="矩形 585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87" name="矩形 586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88" name="矩形 587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89" name="矩形 58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90" name="矩形 58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91" name="矩形 59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592" name="矩形 59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93" name="矩形 59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94" name="矩形 59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595" name="矩形 59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596" name="矩形 59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97" name="矩形 59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598" name="矩形 597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599" name="矩形 59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600" name="矩形 59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01" name="矩形 600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602" name="矩形 60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03" name="矩形 60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604" name="矩形 60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605" name="矩形 60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06" name="矩形 60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607" name="矩形 60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608" name="矩形 60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609" name="矩形 60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610" name="矩形 60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611" name="矩形 61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612" name="矩形 61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613" name="矩形 61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14" name="矩形 613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615" name="矩形 61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616" name="矩形 61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617" name="矩形 61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618" name="矩形 61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619" name="矩形 61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20" name="矩形 619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621" name="矩形 62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622" name="矩形 62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23" name="矩形 622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24" name="矩形 623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25" name="矩形 624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26" name="矩形 625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27" name="矩形 626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28" name="矩形 627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29" name="矩形 628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30" name="矩形 629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31" name="矩形 630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32" name="矩形 631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33" name="矩形 632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34" name="矩形 633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35" name="矩形 634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36" name="矩形 635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37" name="矩形 636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38" name="矩形 637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39" name="矩形 638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40" name="矩形 639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41" name="矩形 640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42" name="矩形 641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43" name="矩形 642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44" name="矩形 643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45" name="矩形 644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46" name="矩形 645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47" name="矩形 646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48" name="矩形 647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49" name="矩形 648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50" name="矩形 649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51" name="矩形 650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52" name="矩形 651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53" name="矩形 652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54" name="矩形 653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55" name="矩形 654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56" name="矩形 655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57" name="矩形 656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58" name="矩形 657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59" name="矩形 658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60" name="矩形 659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61" name="矩形 660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62" name="矩形 661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63" name="矩形 662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64" name="矩形 663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65" name="矩形 664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66" name="矩形 665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67" name="矩形 666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68" name="矩形 667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69" name="矩形 668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70" name="矩形 669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2714481</xdr:colOff>
      <xdr:row>36</xdr:row>
      <xdr:rowOff>678030</xdr:rowOff>
    </xdr:from>
    <xdr:ext cx="1950866" cy="796757"/>
    <xdr:sp macro="" textlink="">
      <xdr:nvSpPr>
        <xdr:cNvPr id="671" name="矩形 670"/>
        <xdr:cNvSpPr/>
      </xdr:nvSpPr>
      <xdr:spPr>
        <a:xfrm rot="21442238">
          <a:off x="352518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72" name="矩形 671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73" name="矩形 672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74" name="矩形 673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75" name="矩形 674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2714482</xdr:colOff>
      <xdr:row>36</xdr:row>
      <xdr:rowOff>606593</xdr:rowOff>
    </xdr:from>
    <xdr:ext cx="1950866" cy="796757"/>
    <xdr:sp macro="" textlink="">
      <xdr:nvSpPr>
        <xdr:cNvPr id="676" name="矩形 675"/>
        <xdr:cNvSpPr/>
      </xdr:nvSpPr>
      <xdr:spPr>
        <a:xfrm rot="21442238">
          <a:off x="35251882" y="53413193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4</xdr:col>
      <xdr:colOff>3024187</xdr:colOff>
      <xdr:row>36</xdr:row>
      <xdr:rowOff>779914</xdr:rowOff>
    </xdr:from>
    <xdr:ext cx="1685298" cy="843308"/>
    <xdr:sp macro="" textlink="">
      <xdr:nvSpPr>
        <xdr:cNvPr id="677" name="矩形 676"/>
        <xdr:cNvSpPr/>
      </xdr:nvSpPr>
      <xdr:spPr>
        <a:xfrm rot="21442238">
          <a:off x="355615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2785919</xdr:colOff>
      <xdr:row>36</xdr:row>
      <xdr:rowOff>678030</xdr:rowOff>
    </xdr:from>
    <xdr:ext cx="1950866" cy="796757"/>
    <xdr:sp macro="" textlink="">
      <xdr:nvSpPr>
        <xdr:cNvPr id="678" name="矩形 677"/>
        <xdr:cNvSpPr/>
      </xdr:nvSpPr>
      <xdr:spPr>
        <a:xfrm rot="21442238">
          <a:off x="353233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79" name="矩形 67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80" name="矩形 67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81" name="矩形 68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82" name="矩形 68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83" name="矩形 68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84" name="矩形 68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85" name="矩形 68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86" name="矩形 68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87" name="矩形 68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88" name="矩形 68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89" name="矩形 68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90" name="矩形 68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91" name="矩形 69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692" name="矩形 69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693" name="矩形 69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94" name="矩形 69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695" name="矩形 69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96" name="矩形 695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697" name="矩形 696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98" name="矩形 697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699" name="矩形 69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00" name="矩形 69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01" name="矩形 70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702" name="矩形 70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03" name="矩形 70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04" name="矩形 70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05" name="矩形 70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06" name="矩形 70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07" name="矩形 70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08" name="矩形 707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09" name="矩形 70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10" name="矩形 70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711" name="矩形 710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12" name="矩形 71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13" name="矩形 71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14" name="矩形 71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15" name="矩形 71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716" name="矩形 71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17" name="矩形 71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18" name="矩形 71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19" name="矩形 71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20" name="矩形 71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21" name="矩形 72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22" name="矩形 72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23" name="矩形 72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24" name="矩形 723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25" name="矩形 72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26" name="矩形 72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27" name="矩形 72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28" name="矩形 72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29" name="矩形 72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30" name="矩形 729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31" name="矩形 73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32" name="矩形 73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33" name="矩形 73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34" name="矩形 73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35" name="矩形 73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736" name="矩形 73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37" name="矩形 73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38" name="矩形 737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739" name="矩形 738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40" name="矩形 739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41" name="矩形 74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42" name="矩形 74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43" name="矩形 74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744" name="矩形 74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45" name="矩形 74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46" name="矩形 74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47" name="矩形 74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48" name="矩形 74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49" name="矩形 74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50" name="矩形 749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51" name="矩形 75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52" name="矩形 75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753" name="矩形 752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54" name="矩形 75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55" name="矩形 75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56" name="矩形 75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57" name="矩形 75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758" name="矩形 75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59" name="矩形 75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60" name="矩形 75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61" name="矩形 76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62" name="矩形 76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63" name="矩形 76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64" name="矩形 76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65" name="矩形 76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766" name="矩形 765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67" name="矩形 76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68" name="矩形 76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69" name="矩形 76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70" name="矩形 76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771" name="矩形 77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2571751</xdr:colOff>
      <xdr:row>36</xdr:row>
      <xdr:rowOff>666212</xdr:rowOff>
    </xdr:from>
    <xdr:ext cx="1977579" cy="796757"/>
    <xdr:sp macro="" textlink="">
      <xdr:nvSpPr>
        <xdr:cNvPr id="772" name="矩形 771"/>
        <xdr:cNvSpPr/>
      </xdr:nvSpPr>
      <xdr:spPr>
        <a:xfrm rot="21442238">
          <a:off x="18840451" y="5347281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773" name="矩形 77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774" name="矩形 77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75" name="矩形 774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76" name="矩形 775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77" name="矩形 776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78" name="矩形 777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79" name="矩形 778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80" name="矩形 779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81" name="矩形 780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82" name="矩形 781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83" name="矩形 782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84" name="矩形 783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85" name="矩形 784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86" name="矩形 785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87" name="矩形 786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88" name="矩形 787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89" name="矩形 788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90" name="矩形 789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91" name="矩形 790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92" name="矩形 791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93" name="矩形 792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94" name="矩形 793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95" name="矩形 794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96" name="矩形 795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97" name="矩形 796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798" name="矩形 797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799" name="矩形 798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00" name="矩形 799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01" name="矩形 800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802" name="矩形 801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03" name="矩形 802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804" name="矩形 803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05" name="矩形 804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06" name="矩形 805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807" name="矩形 806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08" name="矩形 807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09" name="矩形 808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810" name="矩形 809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11" name="矩形 810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2116537</xdr:colOff>
      <xdr:row>36</xdr:row>
      <xdr:rowOff>475421</xdr:rowOff>
    </xdr:from>
    <xdr:ext cx="2096556" cy="655885"/>
    <xdr:sp macro="" textlink="">
      <xdr:nvSpPr>
        <xdr:cNvPr id="812" name="矩形 811"/>
        <xdr:cNvSpPr/>
      </xdr:nvSpPr>
      <xdr:spPr>
        <a:xfrm rot="21442238">
          <a:off x="1025088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13" name="矩形 812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2786063</xdr:colOff>
      <xdr:row>36</xdr:row>
      <xdr:rowOff>570962</xdr:rowOff>
    </xdr:from>
    <xdr:ext cx="1977579" cy="796757"/>
    <xdr:sp macro="" textlink="">
      <xdr:nvSpPr>
        <xdr:cNvPr id="814" name="矩形 813"/>
        <xdr:cNvSpPr/>
      </xdr:nvSpPr>
      <xdr:spPr>
        <a:xfrm rot="21442238">
          <a:off x="1092041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15" name="矩形 81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16" name="矩形 81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17" name="矩形 81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18" name="矩形 81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19" name="矩形 81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20" name="矩形 81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21" name="矩形 82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22" name="矩形 82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23" name="矩形 82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24" name="矩形 82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25" name="矩形 82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26" name="矩形 82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27" name="矩形 82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28" name="矩形 82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29" name="矩形 82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30" name="矩形 82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31" name="矩形 83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32" name="矩形 831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33" name="矩形 832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34" name="矩形 833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35" name="矩形 83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36" name="矩形 83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37" name="矩形 83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38" name="矩形 83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39" name="矩形 83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40" name="矩形 83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41" name="矩形 84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42" name="矩形 84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43" name="矩形 84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44" name="矩形 843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45" name="矩形 84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46" name="矩形 84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47" name="矩形 846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48" name="矩形 84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49" name="矩形 84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50" name="矩形 84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51" name="矩形 85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52" name="矩形 85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53" name="矩形 85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54" name="矩形 85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55" name="矩形 85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56" name="矩形 85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57" name="矩形 85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58" name="矩形 85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59" name="矩形 85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60" name="矩形 859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61" name="矩形 86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62" name="矩形 86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63" name="矩形 86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64" name="矩形 86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65" name="矩形 86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66" name="矩形 865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67" name="矩形 86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68" name="矩形 86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69" name="矩形 86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70" name="矩形 86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71" name="矩形 87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72" name="矩形 87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73" name="矩形 87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74" name="矩形 873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75" name="矩形 874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76" name="矩形 875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77" name="矩形 87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78" name="矩形 87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79" name="矩形 87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80" name="矩形 87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81" name="矩形 88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82" name="矩形 88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83" name="矩形 88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84" name="矩形 88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85" name="矩形 88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86" name="矩形 885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87" name="矩形 88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88" name="矩形 88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89" name="矩形 888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90" name="矩形 88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891" name="矩形 89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92" name="矩形 89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93" name="矩形 89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894" name="矩形 89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95" name="矩形 89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96" name="矩形 89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897" name="矩形 89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898" name="矩形 89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899" name="矩形 89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00" name="矩形 89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01" name="矩形 90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02" name="矩形 901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03" name="矩形 90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04" name="矩形 90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05" name="矩形 90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06" name="矩形 90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07" name="矩形 90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08" name="矩形 907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09" name="矩形 90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10" name="矩形 90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11" name="矩形 91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12" name="矩形 91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13" name="矩形 91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14" name="矩形 91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15" name="矩形 91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16" name="矩形 91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17" name="矩形 91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18" name="矩形 91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19" name="矩形 91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20" name="矩形 91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21" name="矩形 92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22" name="矩形 92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23" name="矩形 92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24" name="矩形 92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25" name="矩形 92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26" name="矩形 92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27" name="矩形 92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28" name="矩形 927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29" name="矩形 928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30" name="矩形 929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31" name="矩形 93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32" name="矩形 931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33" name="矩形 932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34" name="矩形 933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35" name="矩形 93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36" name="矩形 935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37" name="矩形 93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38" name="矩形 93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39" name="矩形 93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40" name="矩形 939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41" name="矩形 940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42" name="矩形 941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43" name="矩形 942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44" name="矩形 943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45" name="矩形 944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46" name="矩形 945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47" name="矩形 946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2116537</xdr:colOff>
      <xdr:row>36</xdr:row>
      <xdr:rowOff>475421</xdr:rowOff>
    </xdr:from>
    <xdr:ext cx="2096556" cy="655885"/>
    <xdr:sp macro="" textlink="">
      <xdr:nvSpPr>
        <xdr:cNvPr id="948" name="矩形 947"/>
        <xdr:cNvSpPr/>
      </xdr:nvSpPr>
      <xdr:spPr>
        <a:xfrm rot="21442238">
          <a:off x="18385237" y="53282021"/>
          <a:ext cx="209655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49" name="矩形 948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2</xdr:col>
      <xdr:colOff>2786063</xdr:colOff>
      <xdr:row>36</xdr:row>
      <xdr:rowOff>570962</xdr:rowOff>
    </xdr:from>
    <xdr:ext cx="1977579" cy="796757"/>
    <xdr:sp macro="" textlink="">
      <xdr:nvSpPr>
        <xdr:cNvPr id="950" name="矩形 949"/>
        <xdr:cNvSpPr/>
      </xdr:nvSpPr>
      <xdr:spPr>
        <a:xfrm rot="21442238">
          <a:off x="19054763" y="53377562"/>
          <a:ext cx="1977579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51" name="矩形 95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52" name="矩形 95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53" name="矩形 95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54" name="矩形 95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55" name="矩形 95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56" name="矩形 95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57" name="矩形 95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58" name="矩形 95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59" name="矩形 95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60" name="矩形 95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61" name="矩形 96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62" name="矩形 96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63" name="矩形 96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64" name="矩形 96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65" name="矩形 96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66" name="矩形 96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67" name="矩形 96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68" name="矩形 96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69" name="矩形 96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70" name="矩形 96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71" name="矩形 97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72" name="矩形 97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73" name="矩形 97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74" name="矩形 97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75" name="矩形 97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76" name="矩形 97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77" name="矩形 97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78" name="矩形 97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79" name="矩形 97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80" name="矩形 97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81" name="矩形 98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82" name="矩形 98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83" name="矩形 98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84" name="矩形 98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85" name="矩形 98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86" name="矩形 98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87" name="矩形 98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88" name="矩形 98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89" name="矩形 98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90" name="矩形 98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91" name="矩形 99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92" name="矩形 99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93" name="矩形 99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94" name="矩形 99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95" name="矩形 99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96" name="矩形 99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997" name="矩形 99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998" name="矩形 99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999" name="矩形 99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00" name="矩形 99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01" name="矩形 100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02" name="矩形 100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03" name="矩形 100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04" name="矩形 100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05" name="矩形 100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06" name="矩形 100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07" name="矩形 100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08" name="矩形 100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09" name="矩形 100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10" name="矩形 100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11" name="矩形 101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12" name="矩形 101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13" name="矩形 101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14" name="矩形 101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15" name="矩形 101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16" name="矩形 101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17" name="矩形 101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18" name="矩形 101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19" name="矩形 101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20" name="矩形 101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21" name="矩形 102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22" name="矩形 102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23" name="矩形 102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24" name="矩形 102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25" name="矩形 102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26" name="矩形 102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27" name="矩形 102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28" name="矩形 102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29" name="矩形 102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30" name="矩形 102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31" name="矩形 103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32" name="矩形 103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33" name="矩形 103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34" name="矩形 103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35" name="矩形 103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36" name="矩形 103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37" name="矩形 103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38" name="矩形 103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39" name="矩形 103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40" name="矩形 103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41" name="矩形 104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42" name="矩形 104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43" name="矩形 104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44" name="矩形 104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45" name="矩形 104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46" name="矩形 104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47" name="矩形 104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48" name="矩形 104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49" name="矩形 104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50" name="矩形 104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51" name="矩形 105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52" name="矩形 105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53" name="矩形 105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54" name="矩形 105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55" name="矩形 105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56" name="矩形 105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57" name="矩形 105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58" name="矩形 105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59" name="矩形 105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60" name="矩形 105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61" name="矩形 106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62" name="矩形 106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63" name="矩形 106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64" name="矩形 106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65" name="矩形 106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66" name="矩形 106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67" name="矩形 106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68" name="矩形 106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69" name="矩形 106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70" name="矩形 106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71" name="矩形 107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72" name="矩形 107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73" name="矩形 107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74" name="矩形 107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75" name="矩形 107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76" name="矩形 107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77" name="矩形 107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78" name="矩形 107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79" name="矩形 107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80" name="矩形 107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81" name="矩形 108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82" name="矩形 108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83" name="矩形 108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84" name="矩形 108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85" name="矩形 108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86" name="矩形 108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87" name="矩形 108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88" name="矩形 108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89" name="矩形 108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90" name="矩形 108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91" name="矩形 109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92" name="矩形 109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93" name="矩形 109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94" name="矩形 109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95" name="矩形 109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96" name="矩形 109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097" name="矩形 109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098" name="矩形 109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099" name="矩形 109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00" name="矩形 109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01" name="矩形 110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02" name="矩形 110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03" name="矩形 110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04" name="矩形 110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05" name="矩形 110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06" name="矩形 110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07" name="矩形 110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08" name="矩形 110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09" name="矩形 110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10" name="矩形 110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11" name="矩形 111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12" name="矩形 111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13" name="矩形 111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14" name="矩形 111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15" name="矩形 111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16" name="矩形 111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17" name="矩形 111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18" name="矩形 111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19" name="矩形 111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20" name="矩形 111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21" name="矩形 112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22" name="矩形 112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23" name="矩形 112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24" name="矩形 112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25" name="矩形 112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26" name="矩形 112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27" name="矩形 112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28" name="矩形 112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29" name="矩形 112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30" name="矩形 112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31" name="矩形 113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32" name="矩形 113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33" name="矩形 113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34" name="矩形 113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35" name="矩形 113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36" name="矩形 113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37" name="矩形 113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38" name="矩形 113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39" name="矩形 113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40" name="矩形 113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41" name="矩形 114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42" name="矩形 114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43" name="矩形 114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44" name="矩形 114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45" name="矩形 114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46" name="矩形 114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47" name="矩形 114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48" name="矩形 114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49" name="矩形 114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50" name="矩形 114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51" name="矩形 115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52" name="矩形 115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53" name="矩形 115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54" name="矩形 115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55" name="矩形 115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56" name="矩形 115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57" name="矩形 115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58" name="矩形 115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59" name="矩形 115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60" name="矩形 115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61" name="矩形 116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62" name="矩形 116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63" name="矩形 116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64" name="矩形 116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65" name="矩形 116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66" name="矩形 116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67" name="矩形 116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68" name="矩形 116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69" name="矩形 116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70" name="矩形 116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71" name="矩形 117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72" name="矩形 117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73" name="矩形 117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74" name="矩形 117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75" name="矩形 117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76" name="矩形 117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77" name="矩形 117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78" name="矩形 117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79" name="矩形 117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80" name="矩形 117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81" name="矩形 118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82" name="矩形 118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83" name="矩形 118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84" name="矩形 118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85" name="矩形 118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86" name="矩形 118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87" name="矩形 118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88" name="矩形 118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89" name="矩形 118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90" name="矩形 118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91" name="矩形 119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92" name="矩形 119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93" name="矩形 119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94" name="矩形 119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195" name="矩形 119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96" name="矩形 119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97" name="矩形 119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198" name="矩形 119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199" name="矩形 119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00" name="矩形 119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01" name="矩形 120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02" name="矩形 120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03" name="矩形 120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04" name="矩形 120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05" name="矩形 120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06" name="矩形 120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07" name="矩形 120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08" name="矩形 120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09" name="矩形 120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10" name="矩形 120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11" name="矩形 121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12" name="矩形 121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13" name="矩形 121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14" name="矩形 121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15" name="矩形 121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16" name="矩形 121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17" name="矩形 121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18" name="矩形 121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19" name="矩形 121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20" name="矩形 121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21" name="矩形 122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22" name="矩形 122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23" name="矩形 122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24" name="矩形 122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25" name="矩形 122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26" name="矩形 122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27" name="矩形 122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28" name="矩形 122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29" name="矩形 122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30" name="矩形 122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31" name="矩形 123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32" name="矩形 123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33" name="矩形 123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34" name="矩形 123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35" name="矩形 123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36" name="矩形 123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37" name="矩形 123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38" name="矩形 123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39" name="矩形 123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40" name="矩形 123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41" name="矩形 124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42" name="矩形 124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43" name="矩形 1242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44" name="矩形 124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45" name="矩形 124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46" name="矩形 1245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47" name="矩形 124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48" name="矩形 124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49" name="矩形 124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50" name="矩形 124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51" name="矩形 125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52" name="矩形 125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53" name="矩形 125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54" name="矩形 125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55" name="矩形 125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56" name="矩形 125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57" name="矩形 125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58" name="矩形 125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59" name="矩形 1258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60" name="矩形 125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61" name="矩形 126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62" name="矩形 126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63" name="矩形 126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64" name="矩形 126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65" name="矩形 126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66" name="矩形 126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67" name="矩形 126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68" name="矩形 1267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69" name="矩形 126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70" name="矩形 126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71" name="矩形 1270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72" name="矩形 127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73" name="矩形 127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74" name="矩形 1273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75" name="矩形 127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76" name="矩形 127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77" name="矩形 1276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78" name="矩形 127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79" name="矩形 127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80" name="矩形 1279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81" name="矩形 128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82" name="矩形 1281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83" name="矩形 128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84" name="矩形 128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36</xdr:row>
      <xdr:rowOff>779914</xdr:rowOff>
    </xdr:from>
    <xdr:ext cx="1685298" cy="843308"/>
    <xdr:sp macro="" textlink="">
      <xdr:nvSpPr>
        <xdr:cNvPr id="1285" name="矩形 1284"/>
        <xdr:cNvSpPr/>
      </xdr:nvSpPr>
      <xdr:spPr>
        <a:xfrm rot="21442238">
          <a:off x="3024187" y="535865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86" name="矩形 128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87" name="矩形 128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88" name="矩形 128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89" name="矩形 128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90" name="矩形 128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91" name="矩形 129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92" name="矩形 129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93" name="矩形 129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94" name="矩形 129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95" name="矩形 129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96" name="矩形 129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97" name="矩形 129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298" name="矩形 129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299" name="矩形 129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00" name="矩形 129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01" name="矩形 130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02" name="矩形 130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03" name="矩形 130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04" name="矩形 130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05" name="矩形 130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06" name="矩形 130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07" name="矩形 130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08" name="矩形 130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09" name="矩形 130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10" name="矩形 130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11" name="矩形 131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12" name="矩形 131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13" name="矩形 131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14" name="矩形 131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15" name="矩形 131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16" name="矩形 131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17" name="矩形 131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18" name="矩形 131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19" name="矩形 131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20" name="矩形 131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21" name="矩形 1320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22" name="矩形 132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23" name="矩形 132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24" name="矩形 132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25" name="矩形 132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26" name="矩形 132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27" name="矩形 132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28" name="矩形 132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29" name="矩形 132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30" name="矩形 132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31" name="矩形 133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32" name="矩形 133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33" name="矩形 133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34" name="矩形 133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35" name="矩形 133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36" name="矩形 133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37" name="矩形 133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38" name="矩形 133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39" name="矩形 1338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40" name="矩形 1339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41" name="矩形 134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42" name="矩形 134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43" name="矩形 134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44" name="矩形 134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45" name="矩形 134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46" name="矩形 134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47" name="矩形 134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48" name="矩形 134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49" name="矩形 134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50" name="矩形 134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51" name="矩形 135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52" name="矩形 135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53" name="矩形 135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54" name="矩形 135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55" name="矩形 135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56" name="矩形 135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57" name="矩形 1356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58" name="矩形 1357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59" name="矩形 135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60" name="矩形 135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61" name="矩形 136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62" name="矩形 136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63" name="矩形 136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64" name="矩形 136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65" name="矩形 136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66" name="矩形 136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67" name="矩形 136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68" name="矩形 136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69" name="矩形 136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70" name="矩形 136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71" name="矩形 137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72" name="矩形 137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73" name="矩形 137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74" name="矩形 137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75" name="矩形 1374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76" name="矩形 1375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77" name="矩形 137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78" name="矩形 137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79" name="矩形 137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80" name="矩形 137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81" name="矩形 138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82" name="矩形 1381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83" name="矩形 1382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84" name="矩形 1383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85" name="矩形 1384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86" name="矩形 1385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87" name="矩形 1386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88" name="矩形 1387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89" name="矩形 1388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90" name="矩形 1389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91" name="矩形 1390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92" name="矩形 1391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2714481</xdr:colOff>
      <xdr:row>36</xdr:row>
      <xdr:rowOff>678030</xdr:rowOff>
    </xdr:from>
    <xdr:ext cx="1950866" cy="796757"/>
    <xdr:sp macro="" textlink="">
      <xdr:nvSpPr>
        <xdr:cNvPr id="1393" name="矩形 1392"/>
        <xdr:cNvSpPr/>
      </xdr:nvSpPr>
      <xdr:spPr>
        <a:xfrm rot="21442238">
          <a:off x="2714481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2785919</xdr:colOff>
      <xdr:row>36</xdr:row>
      <xdr:rowOff>678030</xdr:rowOff>
    </xdr:from>
    <xdr:ext cx="1950866" cy="796757"/>
    <xdr:sp macro="" textlink="">
      <xdr:nvSpPr>
        <xdr:cNvPr id="1394" name="矩形 1393"/>
        <xdr:cNvSpPr/>
      </xdr:nvSpPr>
      <xdr:spPr>
        <a:xfrm rot="21442238">
          <a:off x="2785919" y="53484630"/>
          <a:ext cx="1950866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0</xdr:col>
      <xdr:colOff>3024187</xdr:colOff>
      <xdr:row>29</xdr:row>
      <xdr:rowOff>792065</xdr:rowOff>
    </xdr:from>
    <xdr:ext cx="1685298" cy="819007"/>
    <xdr:sp macro="" textlink="">
      <xdr:nvSpPr>
        <xdr:cNvPr id="1395" name="矩形 1394"/>
        <xdr:cNvSpPr/>
      </xdr:nvSpPr>
      <xdr:spPr>
        <a:xfrm rot="21442238">
          <a:off x="3024187" y="43330715"/>
          <a:ext cx="1685298" cy="8190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2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396" name="矩形 964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397" name="矩形 9642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398" name="矩形 964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399" name="矩形 9644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00" name="矩形 964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01" name="矩形 9646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02" name="矩形 9647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03" name="矩形 9648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04" name="矩形 9649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05" name="矩形 9650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06" name="矩形 965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07" name="矩形 9652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08" name="矩形 965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09" name="矩形 9654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10" name="矩形 965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11" name="矩形 9656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12" name="矩形 9657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13" name="矩形 9658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14" name="矩形 9659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15" name="矩形 9660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16" name="矩形 966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17" name="矩形 9662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18" name="矩形 966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19" name="矩形 9664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20" name="矩形 966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21" name="矩形 1420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22" name="矩形 9667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23" name="矩形 9668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24" name="矩形 9669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25" name="矩形 9670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26" name="矩形 9671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27" name="矩形 9672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28" name="矩形 967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29" name="矩形 1428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30" name="矩形 9675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31" name="矩形 9676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32" name="矩形 9677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33" name="矩形 1432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34" name="矩形 9679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35" name="矩形 9680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36" name="矩形 968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37" name="矩形 9682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38" name="矩形 1437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39" name="矩形 9684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40" name="矩形 9685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41" name="矩形 9686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42" name="矩形 9687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43" name="矩形 1442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44" name="矩形 9689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45" name="矩形 9690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46" name="矩形 9691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47" name="矩形 1446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48" name="矩形 9693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49" name="矩形 9694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50" name="矩形 1449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51" name="矩形 9696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52" name="矩形 9697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53" name="矩形 9698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54" name="矩形 1453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55" name="矩形 9700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56" name="矩形 1455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57" name="矩形 9702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58" name="矩形 9703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59" name="矩形 9704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60" name="矩形 1459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61" name="矩形 9706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62" name="矩形 9707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63" name="矩形 1462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64" name="矩形 9709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65" name="矩形 9710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66" name="矩形 9711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67" name="矩形 9712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68" name="矩形 9713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69" name="矩形 9714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70" name="矩形 971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71" name="矩形 1470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72" name="矩形 9717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73" name="矩形 9718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74" name="矩形 9719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75" name="矩形 1474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76" name="矩形 9721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77" name="矩形 9722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78" name="矩形 972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79" name="矩形 9724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80" name="矩形 1479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81" name="矩形 9726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82" name="矩形 9727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83" name="矩形 9728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84" name="矩形 9729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85" name="矩形 1484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86" name="矩形 9731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487" name="矩形 9732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88" name="矩形 9733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89" name="矩形 1488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90" name="矩形 9735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91" name="矩形 9736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92" name="矩形 1491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93" name="矩形 9738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494" name="矩形 9739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495" name="矩形 9740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96" name="矩形 1495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97" name="矩形 9742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498" name="矩形 1497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499" name="矩形 9744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500" name="矩形 9745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01" name="矩形 9746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502" name="矩形 1501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503" name="矩形 9748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04" name="矩形 1503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05" name="矩形 9750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06" name="矩形 9751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07" name="矩形 1506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08" name="矩形 9753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09" name="矩形 9754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10" name="矩形 1509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11" name="矩形 9756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12" name="矩形 9757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13" name="矩形 1512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14" name="矩形 9759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15" name="矩形 9760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16" name="矩形 1515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17" name="矩形 9762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18" name="矩形 9763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19" name="矩形 1518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20" name="矩形 9765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21" name="矩形 9766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22" name="矩形 1521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23" name="矩形 9768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24" name="矩形 9769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25" name="矩形 1524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26" name="矩形 9771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27" name="矩形 1526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28" name="矩形 9773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29" name="矩形 9774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30" name="矩形 1529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31" name="矩形 9776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32" name="矩形 1531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33" name="矩形 9778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34" name="矩形 9779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35" name="矩形 1534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36" name="矩形 9781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37" name="矩形 9782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38" name="矩形 1537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39" name="矩形 9784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40" name="矩形 9785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41" name="矩形 1540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42" name="矩形 9787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43" name="矩形 9788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44" name="矩形 1543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45" name="矩形 9790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46" name="矩形 9791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47" name="矩形 1546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48" name="矩形 9793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49" name="矩形 9794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50" name="矩形 1549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51" name="矩形 9796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676275</xdr:rowOff>
    </xdr:from>
    <xdr:to>
      <xdr:col>4</xdr:col>
      <xdr:colOff>8097116</xdr:colOff>
      <xdr:row>30</xdr:row>
      <xdr:rowOff>609600</xdr:rowOff>
    </xdr:to>
    <xdr:sp macro="" textlink="">
      <xdr:nvSpPr>
        <xdr:cNvPr id="1552" name="矩形 9797"/>
        <xdr:cNvSpPr>
          <a:spLocks noChangeArrowheads="1"/>
        </xdr:cNvSpPr>
      </xdr:nvSpPr>
      <xdr:spPr bwMode="auto">
        <a:xfrm rot="-157762">
          <a:off x="352520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53" name="矩形 1552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54" name="矩形 9799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55" name="矩形 1554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29</xdr:row>
      <xdr:rowOff>676275</xdr:rowOff>
    </xdr:from>
    <xdr:to>
      <xdr:col>5</xdr:col>
      <xdr:colOff>10391</xdr:colOff>
      <xdr:row>30</xdr:row>
      <xdr:rowOff>609600</xdr:rowOff>
    </xdr:to>
    <xdr:sp macro="" textlink="">
      <xdr:nvSpPr>
        <xdr:cNvPr id="1556" name="矩形 9801"/>
        <xdr:cNvSpPr>
          <a:spLocks noChangeArrowheads="1"/>
        </xdr:cNvSpPr>
      </xdr:nvSpPr>
      <xdr:spPr bwMode="auto">
        <a:xfrm rot="-157762">
          <a:off x="353187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29</xdr:row>
      <xdr:rowOff>609600</xdr:rowOff>
    </xdr:from>
    <xdr:to>
      <xdr:col>4</xdr:col>
      <xdr:colOff>8097116</xdr:colOff>
      <xdr:row>30</xdr:row>
      <xdr:rowOff>533400</xdr:rowOff>
    </xdr:to>
    <xdr:sp macro="" textlink="">
      <xdr:nvSpPr>
        <xdr:cNvPr id="1557" name="矩形 9802"/>
        <xdr:cNvSpPr>
          <a:spLocks noChangeArrowheads="1"/>
        </xdr:cNvSpPr>
      </xdr:nvSpPr>
      <xdr:spPr bwMode="auto">
        <a:xfrm rot="-157762">
          <a:off x="35252025" y="4314825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29</xdr:row>
      <xdr:rowOff>766096</xdr:rowOff>
    </xdr:from>
    <xdr:ext cx="1685298" cy="870944"/>
    <xdr:sp macro="" textlink="">
      <xdr:nvSpPr>
        <xdr:cNvPr id="1558" name="矩形 1557"/>
        <xdr:cNvSpPr/>
      </xdr:nvSpPr>
      <xdr:spPr>
        <a:xfrm rot="21442238">
          <a:off x="355615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10</xdr:col>
      <xdr:colOff>381000</xdr:colOff>
      <xdr:row>28</xdr:row>
      <xdr:rowOff>828675</xdr:rowOff>
    </xdr:from>
    <xdr:to>
      <xdr:col>15</xdr:col>
      <xdr:colOff>391391</xdr:colOff>
      <xdr:row>29</xdr:row>
      <xdr:rowOff>762000</xdr:rowOff>
    </xdr:to>
    <xdr:sp macro="" textlink="">
      <xdr:nvSpPr>
        <xdr:cNvPr id="1559" name="矩形 9804"/>
        <xdr:cNvSpPr>
          <a:spLocks noChangeArrowheads="1"/>
        </xdr:cNvSpPr>
      </xdr:nvSpPr>
      <xdr:spPr bwMode="auto">
        <a:xfrm rot="-157762">
          <a:off x="44481750" y="41900475"/>
          <a:ext cx="5372966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60" name="矩形 980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61" name="矩形 9806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62" name="矩形 9807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63" name="矩形 9808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64" name="矩形 9809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65" name="矩形 9810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66" name="矩形 981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67" name="矩形 9812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68" name="矩形 981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69" name="矩形 9814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70" name="矩形 981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71" name="矩形 9816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72" name="矩形 9817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573" name="矩形 1572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574" name="矩形 9819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75" name="矩形 9820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576" name="矩形 9821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77" name="矩形 9822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78" name="矩形 9823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79" name="矩形 9824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80" name="矩形 982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581" name="矩形 1580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582" name="矩形 9827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83" name="矩形 9828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584" name="矩形 9829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585" name="矩形 1584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586" name="矩形 9831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587" name="矩形 9832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88" name="矩形 983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89" name="矩形 9834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590" name="矩形 1589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591" name="矩形 9836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92" name="矩形 9837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593" name="矩形 9838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594" name="矩形 9839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595" name="矩形 1594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596" name="矩形 9841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597" name="矩形 9842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598" name="矩形 9843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599" name="矩形 1598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00" name="矩形 9845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01" name="矩形 9846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02" name="矩形 1601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03" name="矩形 9848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04" name="矩形 9849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05" name="矩形 9850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06" name="矩形 1605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07" name="矩形 9852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08" name="矩形 1607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09" name="矩形 9854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10" name="矩形 9855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11" name="矩形 9856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12" name="矩形 1611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13" name="矩形 9858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14" name="矩形 9859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15" name="矩形 1614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16" name="矩形 9861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617" name="矩形 9862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18" name="矩形 9863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19" name="矩形 9864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620" name="矩形 9865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21" name="矩形 9866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22" name="矩形 9867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23" name="矩形 1622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24" name="矩形 9869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625" name="矩形 9870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26" name="矩形 9871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27" name="矩形 1626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28" name="矩形 9873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29" name="矩形 9874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30" name="矩形 987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31" name="矩形 9876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32" name="矩形 1631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33" name="矩形 9878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634" name="矩形 9879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35" name="矩形 9880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36" name="矩形 988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37" name="矩形 1636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38" name="矩形 9883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639" name="矩形 9884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40" name="矩形 9885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41" name="矩形 1640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42" name="矩形 9887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43" name="矩形 9888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44" name="矩形 1643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45" name="矩形 9890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46" name="矩形 9891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47" name="矩形 9892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48" name="矩形 1647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49" name="矩形 9894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50" name="矩形 1649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51" name="矩形 9896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652" name="矩形 9897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2571750</xdr:colOff>
      <xdr:row>29</xdr:row>
      <xdr:rowOff>666750</xdr:rowOff>
    </xdr:from>
    <xdr:to>
      <xdr:col>2</xdr:col>
      <xdr:colOff>7982815</xdr:colOff>
      <xdr:row>30</xdr:row>
      <xdr:rowOff>600075</xdr:rowOff>
    </xdr:to>
    <xdr:sp macro="" textlink="">
      <xdr:nvSpPr>
        <xdr:cNvPr id="1653" name="矩形 9898"/>
        <xdr:cNvSpPr>
          <a:spLocks noChangeArrowheads="1"/>
        </xdr:cNvSpPr>
      </xdr:nvSpPr>
      <xdr:spPr bwMode="auto">
        <a:xfrm rot="-157762">
          <a:off x="18840450" y="43205400"/>
          <a:ext cx="541106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654" name="矩形 1653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655" name="矩形 9900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56" name="矩形 9901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57" name="矩形 9902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58" name="矩形 9903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59" name="矩形 9904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60" name="矩形 9905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61" name="矩形 9906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62" name="矩形 9907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63" name="矩形 9908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64" name="矩形 9909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65" name="矩形 9910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66" name="矩形 9911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67" name="矩形 9912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68" name="矩形 9913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69" name="矩形 9914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70" name="矩形 9915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71" name="矩形 9916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72" name="矩形 9917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73" name="矩形 9918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74" name="矩形 9919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75" name="矩形 9920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76" name="矩形 9921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77" name="矩形 9922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78" name="矩形 9923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79" name="矩形 9924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80" name="矩形 9925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81" name="矩形 9926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82" name="矩形 9927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83" name="矩形 9928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84" name="矩形 9929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85" name="矩形 9930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86" name="矩形 9931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87" name="矩形 9932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88" name="矩形 9933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89" name="矩形 9934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90" name="矩形 9935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91" name="矩形 9936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92" name="矩形 9937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29</xdr:row>
      <xdr:rowOff>476250</xdr:rowOff>
    </xdr:from>
    <xdr:to>
      <xdr:col>1</xdr:col>
      <xdr:colOff>7639916</xdr:colOff>
      <xdr:row>30</xdr:row>
      <xdr:rowOff>276225</xdr:rowOff>
    </xdr:to>
    <xdr:sp macro="" textlink="">
      <xdr:nvSpPr>
        <xdr:cNvPr id="1693" name="矩形 9938"/>
        <xdr:cNvSpPr>
          <a:spLocks noChangeArrowheads="1"/>
        </xdr:cNvSpPr>
      </xdr:nvSpPr>
      <xdr:spPr bwMode="auto">
        <a:xfrm rot="-157762">
          <a:off x="1024890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94" name="矩形 9939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29</xdr:row>
      <xdr:rowOff>571500</xdr:rowOff>
    </xdr:from>
    <xdr:to>
      <xdr:col>2</xdr:col>
      <xdr:colOff>38966</xdr:colOff>
      <xdr:row>30</xdr:row>
      <xdr:rowOff>504825</xdr:rowOff>
    </xdr:to>
    <xdr:sp macro="" textlink="">
      <xdr:nvSpPr>
        <xdr:cNvPr id="1695" name="矩形 9940"/>
        <xdr:cNvSpPr>
          <a:spLocks noChangeArrowheads="1"/>
        </xdr:cNvSpPr>
      </xdr:nvSpPr>
      <xdr:spPr bwMode="auto">
        <a:xfrm rot="-157762">
          <a:off x="1092517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96" name="矩形 994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697" name="矩形 9942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698" name="矩形 994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699" name="矩形 9944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00" name="矩形 994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01" name="矩形 9946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02" name="矩形 9947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03" name="矩形 9948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04" name="矩形 9949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05" name="矩形 9950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06" name="矩形 995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07" name="矩形 9952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08" name="矩形 995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09" name="矩形 1708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10" name="矩形 9955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11" name="矩形 9956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12" name="矩形 9957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13" name="矩形 9958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14" name="矩形 9959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15" name="矩形 9960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16" name="矩形 996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17" name="矩形 1716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18" name="矩形 9963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19" name="矩形 9964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20" name="矩形 9965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21" name="矩形 1720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22" name="矩形 9967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23" name="矩形 9968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24" name="矩形 9969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25" name="矩形 9970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26" name="矩形 1725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27" name="矩形 9972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28" name="矩形 9973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29" name="矩形 9974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30" name="矩形 997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31" name="矩形 1730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32" name="矩形 9977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33" name="矩形 9978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34" name="矩形 9979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35" name="矩形 1734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36" name="矩形 9981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37" name="矩形 9982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38" name="矩形 1737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39" name="矩形 9984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40" name="矩形 9985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41" name="矩形 9986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42" name="矩形 1741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43" name="矩形 9988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44" name="矩形 1743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45" name="矩形 9990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46" name="矩形 9991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47" name="矩形 9992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48" name="矩形 1747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49" name="矩形 9994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50" name="矩形 9995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51" name="矩形 1750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52" name="矩形 9997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53" name="矩形 9998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54" name="矩形 9999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55" name="矩形 10000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56" name="矩形 10001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57" name="矩形 10002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58" name="矩形 10003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59" name="矩形 1758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60" name="矩形 10005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61" name="矩形 10006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62" name="矩形 10007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63" name="矩形 1762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64" name="矩形 10009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65" name="矩形 10010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66" name="矩形 10011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67" name="矩形 10012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68" name="矩形 1767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69" name="矩形 10014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29</xdr:row>
      <xdr:rowOff>476250</xdr:rowOff>
    </xdr:from>
    <xdr:to>
      <xdr:col>2</xdr:col>
      <xdr:colOff>7639915</xdr:colOff>
      <xdr:row>30</xdr:row>
      <xdr:rowOff>276225</xdr:rowOff>
    </xdr:to>
    <xdr:sp macro="" textlink="">
      <xdr:nvSpPr>
        <xdr:cNvPr id="1770" name="矩形 10015"/>
        <xdr:cNvSpPr>
          <a:spLocks noChangeArrowheads="1"/>
        </xdr:cNvSpPr>
      </xdr:nvSpPr>
      <xdr:spPr bwMode="auto">
        <a:xfrm rot="-157762">
          <a:off x="18383250" y="4301490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71" name="矩形 10016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72" name="矩形 10017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73" name="矩形 1772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74" name="矩形 10019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75" name="矩形 10021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76" name="矩形 1775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77" name="矩形 10023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78" name="矩形 10024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79" name="矩形 1778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80" name="矩形 10026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81" name="矩形 10027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29</xdr:row>
      <xdr:rowOff>571500</xdr:rowOff>
    </xdr:from>
    <xdr:to>
      <xdr:col>3</xdr:col>
      <xdr:colOff>38965</xdr:colOff>
      <xdr:row>30</xdr:row>
      <xdr:rowOff>504825</xdr:rowOff>
    </xdr:to>
    <xdr:sp macro="" textlink="">
      <xdr:nvSpPr>
        <xdr:cNvPr id="1782" name="矩形 10028"/>
        <xdr:cNvSpPr>
          <a:spLocks noChangeArrowheads="1"/>
        </xdr:cNvSpPr>
      </xdr:nvSpPr>
      <xdr:spPr bwMode="auto">
        <a:xfrm rot="-157762">
          <a:off x="19059525" y="4311015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83" name="矩形 1782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84" name="矩形 10030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85" name="矩形 1784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86" name="矩形 10032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29</xdr:row>
      <xdr:rowOff>676275</xdr:rowOff>
    </xdr:from>
    <xdr:to>
      <xdr:col>0</xdr:col>
      <xdr:colOff>8097116</xdr:colOff>
      <xdr:row>30</xdr:row>
      <xdr:rowOff>609600</xdr:rowOff>
    </xdr:to>
    <xdr:sp macro="" textlink="">
      <xdr:nvSpPr>
        <xdr:cNvPr id="1787" name="矩形 10033"/>
        <xdr:cNvSpPr>
          <a:spLocks noChangeArrowheads="1"/>
        </xdr:cNvSpPr>
      </xdr:nvSpPr>
      <xdr:spPr bwMode="auto">
        <a:xfrm rot="-157762">
          <a:off x="2714625" y="4321492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29</xdr:row>
      <xdr:rowOff>766096</xdr:rowOff>
    </xdr:from>
    <xdr:ext cx="1685298" cy="870944"/>
    <xdr:sp macro="" textlink="">
      <xdr:nvSpPr>
        <xdr:cNvPr id="1788" name="矩形 1787"/>
        <xdr:cNvSpPr/>
      </xdr:nvSpPr>
      <xdr:spPr>
        <a:xfrm rot="21442238">
          <a:off x="3024187" y="4330474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29</xdr:row>
      <xdr:rowOff>676275</xdr:rowOff>
    </xdr:from>
    <xdr:to>
      <xdr:col>1</xdr:col>
      <xdr:colOff>10391</xdr:colOff>
      <xdr:row>30</xdr:row>
      <xdr:rowOff>609600</xdr:rowOff>
    </xdr:to>
    <xdr:sp macro="" textlink="">
      <xdr:nvSpPr>
        <xdr:cNvPr id="1789" name="矩形 10036"/>
        <xdr:cNvSpPr>
          <a:spLocks noChangeArrowheads="1"/>
        </xdr:cNvSpPr>
      </xdr:nvSpPr>
      <xdr:spPr bwMode="auto">
        <a:xfrm rot="-157762">
          <a:off x="2781300" y="4321492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790" name="矩形 1003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791" name="矩形 10038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792" name="矩形 1003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793" name="矩形 1004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794" name="矩形 1004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795" name="矩形 1004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796" name="矩形 1004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797" name="矩形 1004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798" name="矩形 1004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799" name="矩形 1004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00" name="矩形 1004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01" name="矩形 10048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02" name="矩形 1004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03" name="矩形 1005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04" name="矩形 1005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05" name="矩形 1005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06" name="矩形 1005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07" name="矩形 1005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08" name="矩形 1005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09" name="矩形 1005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10" name="矩形 1005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11" name="矩形 10058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12" name="矩形 1005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13" name="矩形 1006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14" name="矩形 1006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15" name="矩形 1006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16" name="矩形 1006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17" name="矩形 1006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18" name="矩形 1006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19" name="矩形 10066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20" name="矩形 10067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21" name="矩形 10068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22" name="矩形 1006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23" name="矩形 1007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24" name="矩形 1007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25" name="矩形 1007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26" name="矩形 1007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27" name="矩形 10074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28" name="矩形 1007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29" name="矩形 1007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30" name="矩形 1007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31" name="矩形 10078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32" name="矩形 1007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33" name="矩形 10080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34" name="矩形 10081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35" name="矩形 10082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36" name="矩形 1008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37" name="矩形 1008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38" name="矩形 1008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39" name="矩形 1008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40" name="矩形 1008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41" name="矩形 10088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42" name="矩形 1008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43" name="矩形 1009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44" name="矩形 1009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45" name="矩形 1009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46" name="矩形 1009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47" name="矩形 1009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48" name="矩形 1009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49" name="矩形 1009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50" name="矩形 1009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51" name="矩形 10098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52" name="矩形 1009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53" name="矩形 1010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54" name="矩形 1010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55" name="矩形 1010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56" name="矩形 1010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57" name="矩形 1010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58" name="矩形 1010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59" name="矩形 10106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60" name="矩形 10107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61" name="矩形 10108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62" name="矩形 1010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63" name="矩形 1011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64" name="矩形 1011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65" name="矩形 1011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66" name="矩形 1011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67" name="矩形 10114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68" name="矩形 1011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69" name="矩形 1011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70" name="矩形 1011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71" name="矩形 10118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72" name="矩形 1011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73" name="矩形 10120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74" name="矩形 10121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75" name="矩形 10122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76" name="矩形 1012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77" name="矩形 1012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78" name="矩形 1012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79" name="矩形 1012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80" name="矩形 1012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2571750</xdr:colOff>
      <xdr:row>29</xdr:row>
      <xdr:rowOff>666750</xdr:rowOff>
    </xdr:from>
    <xdr:to>
      <xdr:col>0</xdr:col>
      <xdr:colOff>7982816</xdr:colOff>
      <xdr:row>30</xdr:row>
      <xdr:rowOff>600075</xdr:rowOff>
    </xdr:to>
    <xdr:sp macro="" textlink="">
      <xdr:nvSpPr>
        <xdr:cNvPr id="1881" name="矩形 10128"/>
        <xdr:cNvSpPr>
          <a:spLocks noChangeArrowheads="1"/>
        </xdr:cNvSpPr>
      </xdr:nvSpPr>
      <xdr:spPr bwMode="auto">
        <a:xfrm rot="-157762">
          <a:off x="2571750" y="43205400"/>
          <a:ext cx="5411066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82" name="矩形 1012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83" name="矩形 1013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84" name="矩形 1013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85" name="矩形 1013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86" name="矩形 1013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87" name="矩形 1013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88" name="矩形 1013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89" name="矩形 1013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90" name="矩形 1013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91" name="矩形 10138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92" name="矩形 1013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93" name="矩形 1014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94" name="矩形 1014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95" name="矩形 1014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96" name="矩形 1014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897" name="矩形 1014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98" name="矩形 1014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899" name="矩形 10146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900" name="矩形 10147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01" name="矩形 10148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02" name="矩形 1014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903" name="矩形 10150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04" name="矩形 10151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905" name="矩形 10152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06" name="矩形 1015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07" name="矩形 10154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08" name="矩形 1015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909" name="矩形 1015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10" name="矩形 1015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911" name="矩形 10158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12" name="矩形 10159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13" name="矩形 10160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914" name="矩形 10161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15" name="矩形 10162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16" name="矩形 10163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917" name="矩形 10164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18" name="矩形 10165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29</xdr:row>
      <xdr:rowOff>476250</xdr:rowOff>
    </xdr:from>
    <xdr:to>
      <xdr:col>0</xdr:col>
      <xdr:colOff>7639916</xdr:colOff>
      <xdr:row>30</xdr:row>
      <xdr:rowOff>276225</xdr:rowOff>
    </xdr:to>
    <xdr:sp macro="" textlink="">
      <xdr:nvSpPr>
        <xdr:cNvPr id="1919" name="矩形 10166"/>
        <xdr:cNvSpPr>
          <a:spLocks noChangeArrowheads="1"/>
        </xdr:cNvSpPr>
      </xdr:nvSpPr>
      <xdr:spPr bwMode="auto">
        <a:xfrm rot="-157762">
          <a:off x="2114550" y="4301490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20" name="矩形 10167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29</xdr:row>
      <xdr:rowOff>571500</xdr:rowOff>
    </xdr:from>
    <xdr:to>
      <xdr:col>1</xdr:col>
      <xdr:colOff>38966</xdr:colOff>
      <xdr:row>30</xdr:row>
      <xdr:rowOff>504825</xdr:rowOff>
    </xdr:to>
    <xdr:sp macro="" textlink="">
      <xdr:nvSpPr>
        <xdr:cNvPr id="1921" name="矩形 10168"/>
        <xdr:cNvSpPr>
          <a:spLocks noChangeArrowheads="1"/>
        </xdr:cNvSpPr>
      </xdr:nvSpPr>
      <xdr:spPr bwMode="auto">
        <a:xfrm rot="-157762">
          <a:off x="2790825" y="4311015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792065</xdr:rowOff>
    </xdr:from>
    <xdr:ext cx="1685298" cy="819007"/>
    <xdr:sp macro="" textlink="">
      <xdr:nvSpPr>
        <xdr:cNvPr id="1922" name="矩形 1921"/>
        <xdr:cNvSpPr/>
      </xdr:nvSpPr>
      <xdr:spPr>
        <a:xfrm rot="21442238">
          <a:off x="3024187" y="33062765"/>
          <a:ext cx="1685298" cy="8190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2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23" name="矩形 782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24" name="矩形 782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25" name="矩形 782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26" name="矩形 782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27" name="矩形 783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28" name="矩形 783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29" name="矩形 783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30" name="矩形 783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31" name="矩形 783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32" name="矩形 783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33" name="矩形 783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34" name="矩形 783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35" name="矩形 783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36" name="矩形 783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37" name="矩形 784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38" name="矩形 784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39" name="矩形 784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40" name="矩形 784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41" name="矩形 784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42" name="矩形 784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43" name="矩形 784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44" name="矩形 784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45" name="矩形 784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46" name="矩形 784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47" name="矩形 785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48" name="矩形 194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49" name="矩形 785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50" name="矩形 785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1951" name="矩形 785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52" name="矩形 785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53" name="矩形 785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54" name="矩形 785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55" name="矩形 785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56" name="矩形 195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57" name="矩形 786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58" name="矩形 786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1959" name="矩形 786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60" name="矩形 195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61" name="矩形 786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1962" name="矩形 786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63" name="矩形 786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64" name="矩形 786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65" name="矩形 196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66" name="矩形 786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67" name="矩形 787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1968" name="矩形 787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69" name="矩形 787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70" name="矩形 196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71" name="矩形 787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72" name="矩形 787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1973" name="矩形 787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74" name="矩形 197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75" name="矩形 787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1976" name="矩形 787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77" name="矩形 197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78" name="矩形 788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1979" name="矩形 788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80" name="矩形 788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81" name="矩形 198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82" name="矩形 788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83" name="矩形 198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84" name="矩形 788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1985" name="矩形 788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86" name="矩形 788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87" name="矩形 198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88" name="矩形 789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89" name="矩形 789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90" name="矩形 198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91" name="矩形 789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92" name="矩形 789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1993" name="矩形 789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94" name="矩形 789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1995" name="矩形 789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96" name="矩形 789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1997" name="矩形 790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1998" name="矩形 199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1999" name="矩形 790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00" name="矩形 790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01" name="矩形 790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02" name="矩形 200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03" name="矩形 790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04" name="矩形 790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05" name="矩形 790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06" name="矩形 790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07" name="矩形 200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08" name="矩形 791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09" name="矩形 791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10" name="矩形 791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11" name="矩形 791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12" name="矩形 201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13" name="矩形 791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14" name="矩形 791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15" name="矩形 791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16" name="矩形 201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17" name="矩形 792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18" name="矩形 792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19" name="矩形 201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20" name="矩形 792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21" name="矩形 792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22" name="矩形 792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23" name="矩形 202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24" name="矩形 792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25" name="矩形 202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26" name="矩形 792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27" name="矩形 793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28" name="矩形 793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29" name="矩形 202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30" name="矩形 793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31" name="矩形 793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32" name="矩形 793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33" name="矩形 793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34" name="矩形 793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35" name="矩形 793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36" name="矩形 793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37" name="矩形 794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38" name="矩形 794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39" name="矩形 794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40" name="矩形 794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41" name="矩形 794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42" name="矩形 794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43" name="矩形 794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44" name="矩形 204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45" name="矩形 794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46" name="矩形 794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47" name="矩形 795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48" name="矩形 795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49" name="矩形 795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50" name="矩形 795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51" name="矩形 795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52" name="矩形 205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53" name="矩形 795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54" name="矩形 795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55" name="矩形 795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56" name="矩形 205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57" name="矩形 796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58" name="矩形 796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59" name="矩形 796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60" name="矩形 796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61" name="矩形 206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62" name="矩形 796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63" name="矩形 796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64" name="矩形 796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65" name="矩形 796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66" name="矩形 206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67" name="矩形 797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68" name="矩形 797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69" name="矩形 797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70" name="矩形 206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71" name="矩形 797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72" name="矩形 797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73" name="矩形 207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74" name="矩形 797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75" name="矩形 797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76" name="矩形 797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77" name="矩形 207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78" name="矩形 798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79" name="矩形 207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80" name="矩形 798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81" name="矩形 798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82" name="矩形 798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83" name="矩形 208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84" name="矩形 798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85" name="矩形 798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86" name="矩形 208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87" name="矩形 799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88" name="矩形 799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89" name="矩形 799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90" name="矩形 799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91" name="矩形 799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92" name="矩形 799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093" name="矩形 799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94" name="矩形 209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95" name="矩形 799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096" name="矩形 799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097" name="矩形 800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098" name="矩形 209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099" name="矩形 800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100" name="矩形 800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01" name="矩形 800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02" name="矩形 800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03" name="矩形 210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04" name="矩形 800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05" name="矩形 800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106" name="矩形 800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07" name="矩形 801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08" name="矩形 210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09" name="矩形 801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10" name="矩形 801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111" name="矩形 801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12" name="矩形 211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13" name="矩形 801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114" name="矩形 801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15" name="矩形 211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16" name="矩形 801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117" name="矩形 802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18" name="矩形 802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19" name="矩形 211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20" name="矩形 802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21" name="矩形 212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22" name="矩形 802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123" name="矩形 802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2571750</xdr:colOff>
      <xdr:row>22</xdr:row>
      <xdr:rowOff>666750</xdr:rowOff>
    </xdr:from>
    <xdr:to>
      <xdr:col>2</xdr:col>
      <xdr:colOff>7982815</xdr:colOff>
      <xdr:row>23</xdr:row>
      <xdr:rowOff>590550</xdr:rowOff>
    </xdr:to>
    <xdr:sp macro="" textlink="">
      <xdr:nvSpPr>
        <xdr:cNvPr id="2124" name="矩形 8027"/>
        <xdr:cNvSpPr>
          <a:spLocks noChangeArrowheads="1"/>
        </xdr:cNvSpPr>
      </xdr:nvSpPr>
      <xdr:spPr bwMode="auto">
        <a:xfrm rot="-157762">
          <a:off x="18840450" y="32937450"/>
          <a:ext cx="541106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25" name="矩形 212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26" name="矩形 802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27" name="矩形 8030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28" name="矩形 8031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29" name="矩形 8032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30" name="矩形 8033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31" name="矩形 8034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32" name="矩形 8035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33" name="矩形 8036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34" name="矩形 8037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35" name="矩形 8038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36" name="矩形 8039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37" name="矩形 8040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38" name="矩形 8041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39" name="矩形 8042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40" name="矩形 8043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41" name="矩形 8044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42" name="矩形 8045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43" name="矩形 8046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44" name="矩形 8047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45" name="矩形 8048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46" name="矩形 8049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47" name="矩形 8050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48" name="矩形 8051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49" name="矩形 8052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50" name="矩形 8053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51" name="矩形 8054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52" name="矩形 8055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53" name="矩形 8056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54" name="矩形 8057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55" name="矩形 8058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56" name="矩形 8059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57" name="矩形 8060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58" name="矩形 8061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59" name="矩形 8062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60" name="矩形 8063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61" name="矩形 8064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62" name="矩形 8065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63" name="矩形 8066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164" name="矩形 8067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65" name="矩形 8068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166" name="矩形 8069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67" name="矩形 807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68" name="矩形 807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69" name="矩形 807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70" name="矩形 807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71" name="矩形 807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72" name="矩形 807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73" name="矩形 807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74" name="矩形 807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75" name="矩形 807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76" name="矩形 807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77" name="矩形 808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78" name="矩形 808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79" name="矩形 808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80" name="矩形 217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81" name="矩形 808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82" name="矩形 808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183" name="矩形 808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84" name="矩形 808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85" name="矩形 808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86" name="矩形 808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87" name="矩形 809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88" name="矩形 218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89" name="矩形 809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90" name="矩形 809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191" name="矩形 809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92" name="矩形 219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93" name="矩形 809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194" name="矩形 809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95" name="矩形 809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196" name="矩形 809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197" name="矩形 219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198" name="矩形 810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199" name="矩形 810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00" name="矩形 810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01" name="矩形 810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02" name="矩形 220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03" name="矩形 810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204" name="矩形 810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05" name="矩形 810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06" name="矩形 220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07" name="矩形 811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08" name="矩形 811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09" name="矩形 220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10" name="矩形 811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11" name="矩形 811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12" name="矩形 811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13" name="矩形 221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14" name="矩形 811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15" name="矩形 221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16" name="矩形 811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17" name="矩形 812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18" name="矩形 812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19" name="矩形 221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20" name="矩形 812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21" name="矩形 812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22" name="矩形 222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23" name="矩形 812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224" name="矩形 812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25" name="矩形 812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26" name="矩形 812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227" name="矩形 813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28" name="矩形 813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29" name="矩形 813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30" name="矩形 222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31" name="矩形 813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232" name="矩形 813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33" name="矩形 813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34" name="矩形 223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35" name="矩形 813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36" name="矩形 813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37" name="矩形 814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38" name="矩形 814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39" name="矩形 223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40" name="矩形 814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241" name="矩形 814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42" name="矩形 814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43" name="矩形 814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44" name="矩形 224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45" name="矩形 814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246" name="矩形 814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47" name="矩形 815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48" name="矩形 224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49" name="矩形 815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50" name="矩形 815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51" name="矩形 225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52" name="矩形 815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53" name="矩形 815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54" name="矩形 815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55" name="矩形 225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56" name="矩形 815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57" name="矩形 225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58" name="矩形 816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259" name="矩形 816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260" name="矩形 816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261" name="矩形 226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262" name="矩形 816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63" name="矩形 816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64" name="矩形 816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65" name="矩形 816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66" name="矩形 816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67" name="矩形 817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68" name="矩形 817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69" name="矩形 817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70" name="矩形 817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71" name="矩形 817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72" name="矩形 817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73" name="矩形 817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74" name="矩形 817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75" name="矩形 817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76" name="矩形 817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77" name="矩形 818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78" name="矩形 818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79" name="矩形 818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80" name="矩形 818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81" name="矩形 818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82" name="矩形 818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83" name="矩形 818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84" name="矩形 818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85" name="矩形 818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86" name="矩形 818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87" name="矩形 819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88" name="矩形 819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89" name="矩形 819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90" name="矩形 819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91" name="矩形 819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92" name="矩形 819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93" name="矩形 819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94" name="矩形 819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95" name="矩形 819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96" name="矩形 819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97" name="矩形 820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298" name="矩形 820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299" name="矩形 820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00" name="矩形 820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01" name="矩形 820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02" name="矩形 820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03" name="矩形 820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04" name="矩形 820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05" name="矩形 820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06" name="矩形 820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07" name="矩形 821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08" name="矩形 821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09" name="矩形 821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10" name="矩形 821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11" name="矩形 821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12" name="矩形 821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13" name="矩形 821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14" name="矩形 821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15" name="矩形 821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16" name="矩形 821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17" name="矩形 822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18" name="矩形 822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19" name="矩形 822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20" name="矩形 822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21" name="矩形 822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22" name="矩形 822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23" name="矩形 822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24" name="矩形 822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25" name="矩形 822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26" name="矩形 822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27" name="矩形 823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28" name="矩形 823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29" name="矩形 823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30" name="矩形 823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31" name="矩形 823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32" name="矩形 823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33" name="矩形 823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34" name="矩形 823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35" name="矩形 823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36" name="矩形 823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37" name="矩形 824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38" name="矩形 824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39" name="矩形 824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40" name="矩形 824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41" name="矩形 824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42" name="矩形 824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43" name="矩形 824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44" name="矩形 824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45" name="矩形 824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46" name="矩形 824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47" name="矩形 825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48" name="矩形 825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49" name="矩形 825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50" name="矩形 825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51" name="矩形 825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52" name="矩形 825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53" name="矩形 825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2571750</xdr:colOff>
      <xdr:row>22</xdr:row>
      <xdr:rowOff>666750</xdr:rowOff>
    </xdr:from>
    <xdr:to>
      <xdr:col>0</xdr:col>
      <xdr:colOff>7982816</xdr:colOff>
      <xdr:row>23</xdr:row>
      <xdr:rowOff>590550</xdr:rowOff>
    </xdr:to>
    <xdr:sp macro="" textlink="">
      <xdr:nvSpPr>
        <xdr:cNvPr id="2354" name="矩形 8257"/>
        <xdr:cNvSpPr>
          <a:spLocks noChangeArrowheads="1"/>
        </xdr:cNvSpPr>
      </xdr:nvSpPr>
      <xdr:spPr bwMode="auto">
        <a:xfrm rot="-157762">
          <a:off x="2571750" y="32937450"/>
          <a:ext cx="541106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55" name="矩形 825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56" name="矩形 825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57" name="矩形 826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58" name="矩形 826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59" name="矩形 826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60" name="矩形 826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61" name="矩形 826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62" name="矩形 826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63" name="矩形 826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64" name="矩形 826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65" name="矩形 826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66" name="矩形 826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67" name="矩形 827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68" name="矩形 827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69" name="矩形 827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70" name="矩形 827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71" name="矩形 827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72" name="矩形 827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73" name="矩形 827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74" name="矩形 827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75" name="矩形 827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76" name="矩形 827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77" name="矩形 828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78" name="矩形 828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79" name="矩形 828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80" name="矩形 828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81" name="矩形 828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82" name="矩形 828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83" name="矩形 828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84" name="矩形 828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85" name="矩形 828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86" name="矩形 828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87" name="矩形 829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88" name="矩形 829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89" name="矩形 829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90" name="矩形 829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91" name="矩形 829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392" name="矩形 829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93" name="矩形 829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394" name="矩形 829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395" name="矩形 829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396" name="矩形 829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397" name="矩形 830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398" name="矩形 830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399" name="矩形 830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00" name="矩形 830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01" name="矩形 830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02" name="矩形 830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03" name="矩形 830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04" name="矩形 830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05" name="矩形 830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06" name="矩形 830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07" name="矩形 831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08" name="矩形 831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09" name="矩形 831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10" name="矩形 831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11" name="矩形 831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12" name="矩形 831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13" name="矩形 831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14" name="矩形 831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15" name="矩形 831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16" name="矩形 831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17" name="矩形 832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18" name="矩形 832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19" name="矩形 832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20" name="矩形 832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21" name="矩形 832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22" name="矩形 832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23" name="矩形 832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24" name="矩形 832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25" name="矩形 832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26" name="矩形 832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27" name="矩形 833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28" name="矩形 833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609600</xdr:rowOff>
    </xdr:from>
    <xdr:to>
      <xdr:col>0</xdr:col>
      <xdr:colOff>8097116</xdr:colOff>
      <xdr:row>23</xdr:row>
      <xdr:rowOff>523875</xdr:rowOff>
    </xdr:to>
    <xdr:sp macro="" textlink="">
      <xdr:nvSpPr>
        <xdr:cNvPr id="2429" name="矩形 8332"/>
        <xdr:cNvSpPr>
          <a:spLocks noChangeArrowheads="1"/>
        </xdr:cNvSpPr>
      </xdr:nvSpPr>
      <xdr:spPr bwMode="auto">
        <a:xfrm rot="-157762">
          <a:off x="2714625" y="32880300"/>
          <a:ext cx="5382491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30" name="矩形 833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2152650</xdr:colOff>
      <xdr:row>22</xdr:row>
      <xdr:rowOff>533400</xdr:rowOff>
    </xdr:from>
    <xdr:to>
      <xdr:col>0</xdr:col>
      <xdr:colOff>2476500</xdr:colOff>
      <xdr:row>23</xdr:row>
      <xdr:rowOff>247650</xdr:rowOff>
    </xdr:to>
    <xdr:sp macro="" textlink="">
      <xdr:nvSpPr>
        <xdr:cNvPr id="2431" name="矩形 26"/>
        <xdr:cNvSpPr>
          <a:spLocks noChangeArrowheads="1"/>
        </xdr:cNvSpPr>
      </xdr:nvSpPr>
      <xdr:spPr bwMode="auto">
        <a:xfrm rot="-157762">
          <a:off x="2152650" y="32804100"/>
          <a:ext cx="3238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32" name="矩形 833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33" name="矩形 833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34" name="矩形 833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35" name="矩形 833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36" name="矩形 833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37" name="矩形 834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38" name="矩形 834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39" name="矩形 834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40" name="矩形 834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41" name="矩形 834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42" name="矩形 834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43" name="矩形 834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44" name="矩形 834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45" name="矩形 834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46" name="矩形 834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47" name="矩形 835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48" name="矩形 835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49" name="矩形 835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50" name="矩形 835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51" name="矩形 835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52" name="矩形 835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53" name="矩形 835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54" name="矩形 835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55" name="矩形 835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56" name="矩形 835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57" name="矩形 836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58" name="矩形 836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59" name="矩形 836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60" name="矩形 836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61" name="矩形 836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62" name="矩形 836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63" name="矩形 836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64" name="矩形 836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65" name="矩形 836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66" name="矩形 836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467" name="矩形 837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68" name="矩形 837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1733550</xdr:colOff>
      <xdr:row>22</xdr:row>
      <xdr:rowOff>447675</xdr:rowOff>
    </xdr:from>
    <xdr:to>
      <xdr:col>0</xdr:col>
      <xdr:colOff>7258916</xdr:colOff>
      <xdr:row>23</xdr:row>
      <xdr:rowOff>247650</xdr:rowOff>
    </xdr:to>
    <xdr:sp macro="" textlink="">
      <xdr:nvSpPr>
        <xdr:cNvPr id="2469" name="矩形 8372"/>
        <xdr:cNvSpPr>
          <a:spLocks noChangeArrowheads="1"/>
        </xdr:cNvSpPr>
      </xdr:nvSpPr>
      <xdr:spPr bwMode="auto">
        <a:xfrm rot="-157762">
          <a:off x="1733550" y="32718375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70" name="矩形 837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471" name="矩形 837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72" name="矩形 837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73" name="矩形 837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74" name="矩形 837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75" name="矩形 837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76" name="矩形 837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77" name="矩形 838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78" name="矩形 838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79" name="矩形 838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80" name="矩形 838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81" name="矩形 838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82" name="矩形 838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83" name="矩形 838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84" name="矩形 838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85" name="矩形 838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86" name="矩形 838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87" name="矩形 839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88" name="矩形 839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89" name="矩形 839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90" name="矩形 839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91" name="矩形 839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92" name="矩形 839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93" name="矩形 839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94" name="矩形 839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95" name="矩形 839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96" name="矩形 839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97" name="矩形 840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498" name="矩形 840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499" name="矩形 840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500" name="矩形 840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501" name="矩形 840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502" name="矩形 840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503" name="矩形 840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504" name="矩形 840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505" name="矩形 840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609600</xdr:rowOff>
    </xdr:from>
    <xdr:to>
      <xdr:col>0</xdr:col>
      <xdr:colOff>8097116</xdr:colOff>
      <xdr:row>23</xdr:row>
      <xdr:rowOff>523875</xdr:rowOff>
    </xdr:to>
    <xdr:sp macro="" textlink="">
      <xdr:nvSpPr>
        <xdr:cNvPr id="2506" name="矩形 8409"/>
        <xdr:cNvSpPr>
          <a:spLocks noChangeArrowheads="1"/>
        </xdr:cNvSpPr>
      </xdr:nvSpPr>
      <xdr:spPr bwMode="auto">
        <a:xfrm rot="-157762">
          <a:off x="2714625" y="32880300"/>
          <a:ext cx="5382491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507" name="矩形 841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08" name="矩形 841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09" name="矩形 841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10" name="矩形 841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11" name="矩形 841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12" name="矩形 841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13" name="矩形 841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14" name="矩形 841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15" name="矩形 841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16" name="矩形 841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17" name="矩形 842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18" name="矩形 842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19" name="矩形 842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20" name="矩形 842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21" name="矩形 842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22" name="矩形 842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23" name="矩形 842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24" name="矩形 842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25" name="矩形 842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26" name="矩形 842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27" name="矩形 843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28" name="矩形 843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29" name="矩形 843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30" name="矩形 843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31" name="矩形 843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32" name="矩形 843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33" name="矩形 843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34" name="矩形 843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35" name="矩形 843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36" name="矩形 843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37" name="矩形 844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38" name="矩形 844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39" name="矩形 844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40" name="矩形 844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41" name="矩形 844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42" name="矩形 844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43" name="矩形 844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44" name="矩形 844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45" name="矩形 844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46" name="矩形 844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47" name="矩形 845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48" name="矩形 845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49" name="矩形 845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50" name="矩形 845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51" name="矩形 845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52" name="矩形 845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53" name="矩形 845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54" name="矩形 845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55" name="矩形 845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56" name="矩形 845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57" name="矩形 846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58" name="矩形 846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59" name="矩形 846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60" name="矩形 846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61" name="矩形 846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62" name="矩形 846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63" name="矩形 846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64" name="矩形 846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65" name="矩形 846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66" name="矩形 846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67" name="矩形 847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68" name="矩形 847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69" name="矩形 847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70" name="矩形 847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71" name="矩形 847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72" name="矩形 847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73" name="矩形 847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74" name="矩形 847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75" name="矩形 847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76" name="矩形 847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77" name="矩形 848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78" name="矩形 848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79" name="矩形 848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80" name="矩形 848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81" name="矩形 848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82" name="矩形 848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83" name="矩形 848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84" name="矩形 848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85" name="矩形 848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86" name="矩形 848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87" name="矩形 849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88" name="矩形 849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89" name="矩形 849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90" name="矩形 849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91" name="矩形 849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92" name="矩形 849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93" name="矩形 849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94" name="矩形 849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95" name="矩形 849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96" name="矩形 849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597" name="矩形 850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598" name="矩形 850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2571750</xdr:colOff>
      <xdr:row>22</xdr:row>
      <xdr:rowOff>666750</xdr:rowOff>
    </xdr:from>
    <xdr:to>
      <xdr:col>0</xdr:col>
      <xdr:colOff>7982816</xdr:colOff>
      <xdr:row>23</xdr:row>
      <xdr:rowOff>590550</xdr:rowOff>
    </xdr:to>
    <xdr:sp macro="" textlink="">
      <xdr:nvSpPr>
        <xdr:cNvPr id="2599" name="矩形 8502"/>
        <xdr:cNvSpPr>
          <a:spLocks noChangeArrowheads="1"/>
        </xdr:cNvSpPr>
      </xdr:nvSpPr>
      <xdr:spPr bwMode="auto">
        <a:xfrm rot="-157762">
          <a:off x="2571750" y="32937450"/>
          <a:ext cx="541106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00" name="矩形 850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01" name="矩形 850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02" name="矩形 850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03" name="矩形 850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04" name="矩形 850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05" name="矩形 850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06" name="矩形 850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07" name="矩形 851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08" name="矩形 851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09" name="矩形 851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10" name="矩形 851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11" name="矩形 851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12" name="矩形 851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13" name="矩形 851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14" name="矩形 851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15" name="矩形 851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16" name="矩形 851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17" name="矩形 852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18" name="矩形 852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19" name="矩形 852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20" name="矩形 852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21" name="矩形 852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22" name="矩形 852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23" name="矩形 852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24" name="矩形 852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25" name="矩形 852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26" name="矩形 852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27" name="矩形 853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28" name="矩形 853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29" name="矩形 853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30" name="矩形 853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31" name="矩形 853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32" name="矩形 853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33" name="矩形 853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34" name="矩形 853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35" name="矩形 853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36" name="矩形 853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37" name="矩形 854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38" name="矩形 854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39" name="矩形 854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40" name="矩形 854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41" name="矩形 854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42" name="矩形 854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43" name="矩形 854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44" name="矩形 854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45" name="矩形 854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46" name="矩形 854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47" name="矩形 855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48" name="矩形 855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49" name="矩形 855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50" name="矩形 855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51" name="矩形 855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52" name="矩形 855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53" name="矩形 855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54" name="矩形 855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55" name="矩形 855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56" name="矩形 855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57" name="矩形 856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58" name="矩形 856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59" name="矩形 856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60" name="矩形 856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61" name="矩形 856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62" name="矩形 856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63" name="矩形 856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64" name="矩形 856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65" name="矩形 856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66" name="矩形 856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67" name="矩形 857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68" name="矩形 857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69" name="矩形 857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70" name="矩形 857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71" name="矩形 857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72" name="矩形 857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73" name="矩形 857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74" name="矩形 857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75" name="矩形 857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76" name="矩形 857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2677" name="矩形 858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2678" name="矩形 858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3209925</xdr:colOff>
      <xdr:row>22</xdr:row>
      <xdr:rowOff>333375</xdr:rowOff>
    </xdr:from>
    <xdr:to>
      <xdr:col>1</xdr:col>
      <xdr:colOff>467591</xdr:colOff>
      <xdr:row>23</xdr:row>
      <xdr:rowOff>276225</xdr:rowOff>
    </xdr:to>
    <xdr:sp macro="" textlink="">
      <xdr:nvSpPr>
        <xdr:cNvPr id="2679" name="矩形 8582"/>
        <xdr:cNvSpPr>
          <a:spLocks noChangeArrowheads="1"/>
        </xdr:cNvSpPr>
      </xdr:nvSpPr>
      <xdr:spPr bwMode="auto">
        <a:xfrm rot="-157762">
          <a:off x="3209925" y="32604075"/>
          <a:ext cx="5392016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680" name="矩形 2679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681" name="矩形 8584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682" name="矩形 8585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683" name="矩形 2682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684" name="矩形 8587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685" name="矩形 8588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686" name="矩形 2685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687" name="矩形 8590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688" name="矩形 8591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689" name="矩形 2688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690" name="矩形 8593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691" name="矩形 8594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692" name="矩形 2691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693" name="矩形 8596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694" name="矩形 8597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695" name="矩形 2694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696" name="矩形 8599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697" name="矩形 8600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698" name="矩形 2697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699" name="矩形 8602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700" name="矩形 8603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01" name="矩形 2700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02" name="矩形 8605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03" name="矩形 2702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04" name="矩形 8607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705" name="矩形 8608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06" name="矩形 2705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07" name="矩形 8610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08" name="矩形 2707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09" name="矩形 8612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710" name="矩形 8613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11" name="矩形 2710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12" name="矩形 8615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713" name="矩形 8616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14" name="矩形 2713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15" name="矩形 8618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716" name="矩形 8619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17" name="矩形 2716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18" name="矩形 8621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719" name="矩形 8622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20" name="矩形 2719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21" name="矩形 8624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722" name="矩形 8625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23" name="矩形 2722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24" name="矩形 8627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725" name="矩形 8628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26" name="矩形 2725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27" name="矩形 8630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676275</xdr:rowOff>
    </xdr:from>
    <xdr:to>
      <xdr:col>4</xdr:col>
      <xdr:colOff>8097116</xdr:colOff>
      <xdr:row>23</xdr:row>
      <xdr:rowOff>600075</xdr:rowOff>
    </xdr:to>
    <xdr:sp macro="" textlink="">
      <xdr:nvSpPr>
        <xdr:cNvPr id="2728" name="矩形 8631"/>
        <xdr:cNvSpPr>
          <a:spLocks noChangeArrowheads="1"/>
        </xdr:cNvSpPr>
      </xdr:nvSpPr>
      <xdr:spPr bwMode="auto">
        <a:xfrm rot="-157762">
          <a:off x="352520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29" name="矩形 2728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30" name="矩形 8633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31" name="矩形 2730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32" name="矩形 8635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22</xdr:row>
      <xdr:rowOff>609600</xdr:rowOff>
    </xdr:from>
    <xdr:to>
      <xdr:col>4</xdr:col>
      <xdr:colOff>8097116</xdr:colOff>
      <xdr:row>23</xdr:row>
      <xdr:rowOff>523875</xdr:rowOff>
    </xdr:to>
    <xdr:sp macro="" textlink="">
      <xdr:nvSpPr>
        <xdr:cNvPr id="2733" name="矩形 8636"/>
        <xdr:cNvSpPr>
          <a:spLocks noChangeArrowheads="1"/>
        </xdr:cNvSpPr>
      </xdr:nvSpPr>
      <xdr:spPr bwMode="auto">
        <a:xfrm rot="-157762">
          <a:off x="35252025" y="32880300"/>
          <a:ext cx="5382491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22</xdr:row>
      <xdr:rowOff>766096</xdr:rowOff>
    </xdr:from>
    <xdr:ext cx="1685298" cy="870944"/>
    <xdr:sp macro="" textlink="">
      <xdr:nvSpPr>
        <xdr:cNvPr id="2734" name="矩形 2733"/>
        <xdr:cNvSpPr/>
      </xdr:nvSpPr>
      <xdr:spPr>
        <a:xfrm rot="21442238">
          <a:off x="355615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22</xdr:row>
      <xdr:rowOff>676275</xdr:rowOff>
    </xdr:from>
    <xdr:to>
      <xdr:col>5</xdr:col>
      <xdr:colOff>10391</xdr:colOff>
      <xdr:row>23</xdr:row>
      <xdr:rowOff>600075</xdr:rowOff>
    </xdr:to>
    <xdr:sp macro="" textlink="">
      <xdr:nvSpPr>
        <xdr:cNvPr id="2735" name="矩形 8638"/>
        <xdr:cNvSpPr>
          <a:spLocks noChangeArrowheads="1"/>
        </xdr:cNvSpPr>
      </xdr:nvSpPr>
      <xdr:spPr bwMode="auto">
        <a:xfrm rot="-157762">
          <a:off x="353187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36" name="矩形 863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37" name="矩形 864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38" name="矩形 864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39" name="矩形 864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40" name="矩形 864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41" name="矩形 864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42" name="矩形 864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43" name="矩形 864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44" name="矩形 864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45" name="矩形 864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46" name="矩形 864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47" name="矩形 865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48" name="矩形 865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49" name="矩形 865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50" name="矩形 865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51" name="矩形 865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52" name="矩形 865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53" name="矩形 865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54" name="矩形 865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55" name="矩形 865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56" name="矩形 865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57" name="矩形 866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58" name="矩形 866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59" name="矩形 866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60" name="矩形 866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761" name="矩形 276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762" name="矩形 866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63" name="矩形 866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764" name="矩形 866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65" name="矩形 866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66" name="矩形 866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67" name="矩形 867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68" name="矩形 867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769" name="矩形 276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770" name="矩形 867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71" name="矩形 867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772" name="矩形 867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773" name="矩形 277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774" name="矩形 867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775" name="矩形 867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76" name="矩形 867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77" name="矩形 868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778" name="矩形 277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779" name="矩形 868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80" name="矩形 868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781" name="矩形 868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82" name="矩形 868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783" name="矩形 278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784" name="矩形 868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785" name="矩形 868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786" name="矩形 868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787" name="矩形 278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788" name="矩形 869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789" name="矩形 869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790" name="矩形 278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791" name="矩形 869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792" name="矩形 869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93" name="矩形 869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794" name="矩形 279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795" name="矩形 869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796" name="矩形 279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797" name="矩形 870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798" name="矩形 870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799" name="矩形 870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00" name="矩形 279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01" name="矩形 870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02" name="矩形 870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03" name="矩形 280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04" name="矩形 870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05" name="矩形 870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06" name="矩形 870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07" name="矩形 871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08" name="矩形 871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09" name="矩形 871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10" name="矩形 871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11" name="矩形 281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12" name="矩形 871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13" name="矩形 871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14" name="矩形 871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15" name="矩形 281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16" name="矩形 871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17" name="矩形 872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18" name="矩形 872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19" name="矩形 872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20" name="矩形 281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21" name="矩形 872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22" name="矩形 872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23" name="矩形 872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24" name="矩形 872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25" name="矩形 282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26" name="矩形 872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27" name="矩形 873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28" name="矩形 873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29" name="矩形 282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30" name="矩形 873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31" name="矩形 873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32" name="矩形 283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33" name="矩形 873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34" name="矩形 873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35" name="矩形 873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36" name="矩形 283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37" name="矩形 874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38" name="矩形 283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39" name="矩形 874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40" name="矩形 874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41" name="矩形 874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42" name="矩形 284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43" name="矩形 874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44" name="矩形 874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45" name="矩形 874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46" name="矩形 874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47" name="矩形 875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48" name="矩形 875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49" name="矩形 875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50" name="矩形 875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51" name="矩形 875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52" name="矩形 875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53" name="矩形 875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54" name="矩形 875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55" name="矩形 875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56" name="矩形 875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57" name="矩形 285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58" name="矩形 876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59" name="矩形 876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60" name="矩形 876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61" name="矩形 876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62" name="矩形 876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63" name="矩形 876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64" name="矩形 876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65" name="矩形 286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66" name="矩形 876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67" name="矩形 877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68" name="矩形 877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69" name="矩形 286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70" name="矩形 877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71" name="矩形 877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72" name="矩形 877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73" name="矩形 877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74" name="矩形 287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75" name="矩形 877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76" name="矩形 8779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77" name="矩形 878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78" name="矩形 878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79" name="矩形 287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80" name="矩形 878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881" name="矩形 878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82" name="矩形 878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83" name="矩形 288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84" name="矩形 878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85" name="矩形 878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86" name="矩形 288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87" name="矩形 879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88" name="矩形 879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89" name="矩形 879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90" name="矩形 288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91" name="矩形 879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92" name="矩形 289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93" name="矩形 879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894" name="矩形 879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95" name="矩形 879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96" name="矩形 289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897" name="矩形 880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898" name="矩形 880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899" name="矩形 289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00" name="矩形 880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01" name="矩形 880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902" name="矩形 880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03" name="矩形 880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04" name="矩形 880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05" name="矩形 880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06" name="矩形 880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07" name="矩形 290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08" name="矩形 881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09" name="矩形 881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910" name="矩形 881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11" name="矩形 291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12" name="矩形 881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913" name="矩形 881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14" name="矩形 881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15" name="矩形 881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16" name="矩形 291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17" name="矩形 882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18" name="矩形 882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919" name="矩形 882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20" name="矩形 882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21" name="矩形 292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22" name="矩形 882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23" name="矩形 882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924" name="矩形 882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25" name="矩形 292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26" name="矩形 882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927" name="矩形 883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28" name="矩形 292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29" name="矩形 883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930" name="矩形 883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31" name="矩形 883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32" name="矩形 293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33" name="矩形 883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34" name="矩形 293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35" name="矩形 883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936" name="矩形 883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2571750</xdr:colOff>
      <xdr:row>22</xdr:row>
      <xdr:rowOff>666750</xdr:rowOff>
    </xdr:from>
    <xdr:to>
      <xdr:col>2</xdr:col>
      <xdr:colOff>7982815</xdr:colOff>
      <xdr:row>23</xdr:row>
      <xdr:rowOff>590550</xdr:rowOff>
    </xdr:to>
    <xdr:sp macro="" textlink="">
      <xdr:nvSpPr>
        <xdr:cNvPr id="2937" name="矩形 8840"/>
        <xdr:cNvSpPr>
          <a:spLocks noChangeArrowheads="1"/>
        </xdr:cNvSpPr>
      </xdr:nvSpPr>
      <xdr:spPr bwMode="auto">
        <a:xfrm rot="-157762">
          <a:off x="18840450" y="32937450"/>
          <a:ext cx="541106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38" name="矩形 293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39" name="矩形 884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40" name="矩形 8843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41" name="矩形 8844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42" name="矩形 8845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43" name="矩形 8846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44" name="矩形 8847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45" name="矩形 8848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46" name="矩形 8849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47" name="矩形 8850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48" name="矩形 8851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49" name="矩形 8852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50" name="矩形 8853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51" name="矩形 8854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52" name="矩形 8855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53" name="矩形 8856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54" name="矩形 8857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55" name="矩形 8858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56" name="矩形 8859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57" name="矩形 8860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58" name="矩形 8861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59" name="矩形 8862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60" name="矩形 8863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61" name="矩形 8864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62" name="矩形 8865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63" name="矩形 8866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64" name="矩形 8867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65" name="矩形 8868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66" name="矩形 8869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67" name="矩形 8870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68" name="矩形 8871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69" name="矩形 8872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70" name="矩形 8873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71" name="矩形 8874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72" name="矩形 8875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73" name="矩形 8876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74" name="矩形 8877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75" name="矩形 8878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76" name="矩形 8879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22</xdr:row>
      <xdr:rowOff>476250</xdr:rowOff>
    </xdr:from>
    <xdr:to>
      <xdr:col>1</xdr:col>
      <xdr:colOff>7639916</xdr:colOff>
      <xdr:row>23</xdr:row>
      <xdr:rowOff>276225</xdr:rowOff>
    </xdr:to>
    <xdr:sp macro="" textlink="">
      <xdr:nvSpPr>
        <xdr:cNvPr id="2977" name="矩形 8880"/>
        <xdr:cNvSpPr>
          <a:spLocks noChangeArrowheads="1"/>
        </xdr:cNvSpPr>
      </xdr:nvSpPr>
      <xdr:spPr bwMode="auto">
        <a:xfrm rot="-157762">
          <a:off x="1024890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78" name="矩形 8881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22</xdr:row>
      <xdr:rowOff>571500</xdr:rowOff>
    </xdr:from>
    <xdr:to>
      <xdr:col>2</xdr:col>
      <xdr:colOff>38966</xdr:colOff>
      <xdr:row>23</xdr:row>
      <xdr:rowOff>495300</xdr:rowOff>
    </xdr:to>
    <xdr:sp macro="" textlink="">
      <xdr:nvSpPr>
        <xdr:cNvPr id="2979" name="矩形 8882"/>
        <xdr:cNvSpPr>
          <a:spLocks noChangeArrowheads="1"/>
        </xdr:cNvSpPr>
      </xdr:nvSpPr>
      <xdr:spPr bwMode="auto">
        <a:xfrm rot="-157762">
          <a:off x="1092517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80" name="矩形 888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81" name="矩形 888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82" name="矩形 888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83" name="矩形 888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84" name="矩形 888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85" name="矩形 888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86" name="矩形 888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87" name="矩形 889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88" name="矩形 889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89" name="矩形 889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90" name="矩形 889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91" name="矩形 8894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92" name="矩形 889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2993" name="矩形 299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2994" name="矩形 889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95" name="矩形 889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2996" name="矩形 889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97" name="矩形 890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2998" name="矩形 8901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2999" name="矩形 890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00" name="矩形 890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01" name="矩形 300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02" name="矩形 890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3003" name="矩形 8906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04" name="矩形 890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05" name="矩形 300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06" name="矩形 890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07" name="矩形 891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08" name="矩形 8911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09" name="矩形 891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10" name="矩形 300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11" name="矩形 891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3012" name="矩形 8915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13" name="矩形 891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14" name="矩形 891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15" name="矩形 301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16" name="矩形 891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3017" name="矩形 892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18" name="矩形 892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19" name="矩形 3018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20" name="矩形 892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21" name="矩形 892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22" name="矩形 302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23" name="矩形 892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24" name="矩形 892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25" name="矩形 8928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26" name="矩形 3025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27" name="矩形 893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28" name="矩形 302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29" name="矩形 893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30" name="矩形 893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31" name="矩形 893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32" name="矩形 303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33" name="矩形 893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34" name="矩形 8937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35" name="矩形 3034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36" name="矩形 893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3037" name="矩形 8940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38" name="矩形 894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39" name="矩形 8942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3040" name="矩形 8943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41" name="矩形 894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42" name="矩形 8945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43" name="矩形 3042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44" name="矩形 894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3045" name="矩形 8948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46" name="矩形 894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47" name="矩形 304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48" name="矩形 895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49" name="矩形 895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50" name="矩形 8953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51" name="矩形 8954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52" name="矩形 3051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53" name="矩形 895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3054" name="矩形 8957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55" name="矩形 895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56" name="矩形 8959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57" name="矩形 3056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58" name="矩形 896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22</xdr:row>
      <xdr:rowOff>476250</xdr:rowOff>
    </xdr:from>
    <xdr:to>
      <xdr:col>2</xdr:col>
      <xdr:colOff>7639915</xdr:colOff>
      <xdr:row>23</xdr:row>
      <xdr:rowOff>276225</xdr:rowOff>
    </xdr:to>
    <xdr:sp macro="" textlink="">
      <xdr:nvSpPr>
        <xdr:cNvPr id="3059" name="矩形 8962"/>
        <xdr:cNvSpPr>
          <a:spLocks noChangeArrowheads="1"/>
        </xdr:cNvSpPr>
      </xdr:nvSpPr>
      <xdr:spPr bwMode="auto">
        <a:xfrm rot="-157762">
          <a:off x="18383250" y="327469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60" name="矩形 896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61" name="矩形 3060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62" name="矩形 896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63" name="矩形 896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64" name="矩形 306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65" name="矩形 896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66" name="矩形 896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67" name="矩形 8970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68" name="矩形 3067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69" name="矩形 897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70" name="矩形 3069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71" name="矩形 897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072" name="矩形 897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22</xdr:row>
      <xdr:rowOff>571500</xdr:rowOff>
    </xdr:from>
    <xdr:to>
      <xdr:col>3</xdr:col>
      <xdr:colOff>38965</xdr:colOff>
      <xdr:row>23</xdr:row>
      <xdr:rowOff>495300</xdr:rowOff>
    </xdr:to>
    <xdr:sp macro="" textlink="">
      <xdr:nvSpPr>
        <xdr:cNvPr id="3073" name="矩形 8976"/>
        <xdr:cNvSpPr>
          <a:spLocks noChangeArrowheads="1"/>
        </xdr:cNvSpPr>
      </xdr:nvSpPr>
      <xdr:spPr bwMode="auto">
        <a:xfrm rot="-157762">
          <a:off x="19059525" y="32842200"/>
          <a:ext cx="538249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22</xdr:row>
      <xdr:rowOff>766096</xdr:rowOff>
    </xdr:from>
    <xdr:ext cx="1685298" cy="870944"/>
    <xdr:sp macro="" textlink="">
      <xdr:nvSpPr>
        <xdr:cNvPr id="3074" name="矩形 3073"/>
        <xdr:cNvSpPr/>
      </xdr:nvSpPr>
      <xdr:spPr>
        <a:xfrm rot="21442238">
          <a:off x="302418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075" name="矩形 897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76" name="矩形 897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77" name="矩形 898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78" name="矩形 898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79" name="矩形 898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80" name="矩形 898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81" name="矩形 898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82" name="矩形 898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83" name="矩形 898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84" name="矩形 898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85" name="矩形 898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86" name="矩形 898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87" name="矩形 899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88" name="矩形 899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89" name="矩形 899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90" name="矩形 899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91" name="矩形 899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92" name="矩形 899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93" name="矩形 899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94" name="矩形 899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95" name="矩形 899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96" name="矩形 899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97" name="矩形 900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098" name="矩形 900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099" name="矩形 900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00" name="矩形 900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01" name="矩形 900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02" name="矩形 900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03" name="矩形 900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04" name="矩形 900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05" name="矩形 900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06" name="矩形 900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07" name="矩形 901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08" name="矩形 901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09" name="矩形 901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10" name="矩形 901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11" name="矩形 901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12" name="矩形 901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13" name="矩形 901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14" name="矩形 901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15" name="矩形 901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16" name="矩形 901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17" name="矩形 902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18" name="矩形 902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19" name="矩形 902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20" name="矩形 902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21" name="矩形 902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22" name="矩形 902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23" name="矩形 902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24" name="矩形 902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25" name="矩形 902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26" name="矩形 902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27" name="矩形 903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28" name="矩形 903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29" name="矩形 903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30" name="矩形 903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31" name="矩形 903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32" name="矩形 903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33" name="矩形 903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34" name="矩形 903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35" name="矩形 903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36" name="矩形 903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37" name="矩形 904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38" name="矩形 904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39" name="矩形 904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40" name="矩形 904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41" name="矩形 904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42" name="矩形 904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43" name="矩形 904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44" name="矩形 904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45" name="矩形 904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46" name="矩形 904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47" name="矩形 905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48" name="矩形 905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49" name="矩形 905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50" name="矩形 905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51" name="矩形 905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52" name="矩形 905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53" name="矩形 905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54" name="矩形 905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55" name="矩形 905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56" name="矩形 905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57" name="矩形 906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58" name="矩形 906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59" name="矩形 906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60" name="矩形 906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61" name="矩形 906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62" name="矩形 906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63" name="矩形 906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64" name="矩形 906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65" name="矩形 906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66" name="矩形 906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2571750</xdr:colOff>
      <xdr:row>22</xdr:row>
      <xdr:rowOff>666750</xdr:rowOff>
    </xdr:from>
    <xdr:to>
      <xdr:col>0</xdr:col>
      <xdr:colOff>7982816</xdr:colOff>
      <xdr:row>23</xdr:row>
      <xdr:rowOff>590550</xdr:rowOff>
    </xdr:to>
    <xdr:sp macro="" textlink="">
      <xdr:nvSpPr>
        <xdr:cNvPr id="3167" name="矩形 9070"/>
        <xdr:cNvSpPr>
          <a:spLocks noChangeArrowheads="1"/>
        </xdr:cNvSpPr>
      </xdr:nvSpPr>
      <xdr:spPr bwMode="auto">
        <a:xfrm rot="-157762">
          <a:off x="2571750" y="32937450"/>
          <a:ext cx="541106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68" name="矩形 907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69" name="矩形 907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70" name="矩形 907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71" name="矩形 907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72" name="矩形 907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73" name="矩形 907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74" name="矩形 907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75" name="矩形 907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76" name="矩形 907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77" name="矩形 908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78" name="矩形 908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79" name="矩形 908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80" name="矩形 908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81" name="矩形 908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82" name="矩形 908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83" name="矩形 908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84" name="矩形 908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85" name="矩形 908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86" name="矩形 908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87" name="矩形 909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88" name="矩形 909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89" name="矩形 9092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90" name="矩形 909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91" name="矩形 909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92" name="矩形 909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93" name="矩形 909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94" name="矩形 909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95" name="矩形 909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96" name="矩形 909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197" name="矩形 910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98" name="矩形 910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199" name="矩形 910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00" name="矩形 910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01" name="矩形 910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02" name="矩形 910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03" name="矩形 910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04" name="矩形 910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05" name="矩形 910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06" name="矩形 910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07" name="矩形 911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08" name="矩形 911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09" name="矩形 911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10" name="矩形 911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11" name="矩形 911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12" name="矩形 911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13" name="矩形 911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14" name="矩形 911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15" name="矩形 911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16" name="矩形 911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17" name="矩形 912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18" name="矩形 912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19" name="矩形 912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20" name="矩形 912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21" name="矩形 912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22" name="矩形 912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23" name="矩形 912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24" name="矩形 912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25" name="矩形 912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26" name="矩形 912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27" name="矩形 913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28" name="矩形 913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29" name="矩形 913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30" name="矩形 913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31" name="矩形 913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32" name="矩形 913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33" name="矩形 9136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34" name="矩形 9137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35" name="矩形 9138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36" name="矩形 9139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37" name="矩形 9140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38" name="矩形 914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39" name="矩形 9142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40" name="矩形 914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41" name="矩形 914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609600</xdr:rowOff>
    </xdr:from>
    <xdr:to>
      <xdr:col>0</xdr:col>
      <xdr:colOff>8097116</xdr:colOff>
      <xdr:row>23</xdr:row>
      <xdr:rowOff>523875</xdr:rowOff>
    </xdr:to>
    <xdr:sp macro="" textlink="">
      <xdr:nvSpPr>
        <xdr:cNvPr id="3242" name="矩形 9145"/>
        <xdr:cNvSpPr>
          <a:spLocks noChangeArrowheads="1"/>
        </xdr:cNvSpPr>
      </xdr:nvSpPr>
      <xdr:spPr bwMode="auto">
        <a:xfrm rot="-157762">
          <a:off x="2714625" y="32880300"/>
          <a:ext cx="5382491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43" name="矩形 914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2152650</xdr:colOff>
      <xdr:row>22</xdr:row>
      <xdr:rowOff>533400</xdr:rowOff>
    </xdr:from>
    <xdr:to>
      <xdr:col>0</xdr:col>
      <xdr:colOff>2476500</xdr:colOff>
      <xdr:row>23</xdr:row>
      <xdr:rowOff>247650</xdr:rowOff>
    </xdr:to>
    <xdr:sp macro="" textlink="">
      <xdr:nvSpPr>
        <xdr:cNvPr id="3244" name="矩形 26"/>
        <xdr:cNvSpPr>
          <a:spLocks noChangeArrowheads="1"/>
        </xdr:cNvSpPr>
      </xdr:nvSpPr>
      <xdr:spPr bwMode="auto">
        <a:xfrm rot="-157762">
          <a:off x="2152650" y="32804100"/>
          <a:ext cx="3238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45" name="矩形 914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46" name="矩形 914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47" name="矩形 915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48" name="矩形 915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49" name="矩形 915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50" name="矩形 915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51" name="矩形 915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52" name="矩形 915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53" name="矩形 915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54" name="矩形 915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55" name="矩形 915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56" name="矩形 915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57" name="矩形 916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58" name="矩形 916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59" name="矩形 916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60" name="矩形 916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61" name="矩形 916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62" name="矩形 916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63" name="矩形 9166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64" name="矩形 916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65" name="矩形 916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66" name="矩形 916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67" name="矩形 917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68" name="矩形 917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69" name="矩形 917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70" name="矩形 917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71" name="矩形 917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72" name="矩形 917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73" name="矩形 917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74" name="矩形 917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75" name="矩形 917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76" name="矩形 917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77" name="矩形 9180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78" name="矩形 918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79" name="矩形 918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280" name="矩形 918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81" name="矩形 918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1733550</xdr:colOff>
      <xdr:row>22</xdr:row>
      <xdr:rowOff>447675</xdr:rowOff>
    </xdr:from>
    <xdr:to>
      <xdr:col>0</xdr:col>
      <xdr:colOff>7258916</xdr:colOff>
      <xdr:row>23</xdr:row>
      <xdr:rowOff>247650</xdr:rowOff>
    </xdr:to>
    <xdr:sp macro="" textlink="">
      <xdr:nvSpPr>
        <xdr:cNvPr id="3282" name="矩形 9185"/>
        <xdr:cNvSpPr>
          <a:spLocks noChangeArrowheads="1"/>
        </xdr:cNvSpPr>
      </xdr:nvSpPr>
      <xdr:spPr bwMode="auto">
        <a:xfrm rot="-157762">
          <a:off x="1733550" y="32718375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83" name="矩形 918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284" name="矩形 918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85" name="矩形 918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86" name="矩形 918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87" name="矩形 919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88" name="矩形 919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89" name="矩形 919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90" name="矩形 919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91" name="矩形 919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92" name="矩形 919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93" name="矩形 919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94" name="矩形 919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95" name="矩形 919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96" name="矩形 919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97" name="矩形 920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298" name="矩形 920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299" name="矩形 920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00" name="矩形 920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301" name="矩形 9204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02" name="矩形 9205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03" name="矩形 920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304" name="矩形 920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05" name="矩形 920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306" name="矩形 920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07" name="矩形 921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308" name="矩形 9211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09" name="矩形 9212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310" name="矩形 9213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11" name="矩形 9214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312" name="矩形 9215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13" name="矩形 9216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314" name="矩形 9217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15" name="矩形 9218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676275</xdr:rowOff>
    </xdr:from>
    <xdr:to>
      <xdr:col>0</xdr:col>
      <xdr:colOff>8097116</xdr:colOff>
      <xdr:row>23</xdr:row>
      <xdr:rowOff>600075</xdr:rowOff>
    </xdr:to>
    <xdr:sp macro="" textlink="">
      <xdr:nvSpPr>
        <xdr:cNvPr id="3316" name="矩形 9219"/>
        <xdr:cNvSpPr>
          <a:spLocks noChangeArrowheads="1"/>
        </xdr:cNvSpPr>
      </xdr:nvSpPr>
      <xdr:spPr bwMode="auto">
        <a:xfrm rot="-157762">
          <a:off x="2714625" y="32946975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17" name="矩形 9220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18" name="矩形 9221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22</xdr:row>
      <xdr:rowOff>609600</xdr:rowOff>
    </xdr:from>
    <xdr:to>
      <xdr:col>0</xdr:col>
      <xdr:colOff>8097116</xdr:colOff>
      <xdr:row>23</xdr:row>
      <xdr:rowOff>523875</xdr:rowOff>
    </xdr:to>
    <xdr:sp macro="" textlink="">
      <xdr:nvSpPr>
        <xdr:cNvPr id="3319" name="矩形 9222"/>
        <xdr:cNvSpPr>
          <a:spLocks noChangeArrowheads="1"/>
        </xdr:cNvSpPr>
      </xdr:nvSpPr>
      <xdr:spPr bwMode="auto">
        <a:xfrm rot="-157762">
          <a:off x="2714625" y="32880300"/>
          <a:ext cx="5382491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2781300</xdr:colOff>
      <xdr:row>22</xdr:row>
      <xdr:rowOff>676275</xdr:rowOff>
    </xdr:from>
    <xdr:to>
      <xdr:col>1</xdr:col>
      <xdr:colOff>10391</xdr:colOff>
      <xdr:row>23</xdr:row>
      <xdr:rowOff>600075</xdr:rowOff>
    </xdr:to>
    <xdr:sp macro="" textlink="">
      <xdr:nvSpPr>
        <xdr:cNvPr id="3320" name="矩形 9223"/>
        <xdr:cNvSpPr>
          <a:spLocks noChangeArrowheads="1"/>
        </xdr:cNvSpPr>
      </xdr:nvSpPr>
      <xdr:spPr bwMode="auto">
        <a:xfrm rot="-157762">
          <a:off x="2781300" y="32946975"/>
          <a:ext cx="536344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21" name="矩形 922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22" name="矩形 922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23" name="矩形 922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24" name="矩形 922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25" name="矩形 922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26" name="矩形 922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27" name="矩形 923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28" name="矩形 923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29" name="矩形 923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30" name="矩形 923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31" name="矩形 923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32" name="矩形 923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33" name="矩形 923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34" name="矩形 923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35" name="矩形 923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36" name="矩形 923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37" name="矩形 924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38" name="矩形 924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39" name="矩形 924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40" name="矩形 924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41" name="矩形 924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42" name="矩形 924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43" name="矩形 924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44" name="矩形 924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45" name="矩形 924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46" name="矩形 924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47" name="矩形 925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48" name="矩形 925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49" name="矩形 925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50" name="矩形 925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51" name="矩形 925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52" name="矩形 925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53" name="矩形 925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54" name="矩形 925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55" name="矩形 925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56" name="矩形 925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57" name="矩形 926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58" name="矩形 926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59" name="矩形 926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60" name="矩形 926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61" name="矩形 926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62" name="矩形 926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63" name="矩形 926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64" name="矩形 926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65" name="矩形 926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66" name="矩形 926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67" name="矩形 927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68" name="矩形 927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69" name="矩形 927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70" name="矩形 927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71" name="矩形 927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72" name="矩形 927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73" name="矩形 927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74" name="矩形 927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75" name="矩形 927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76" name="矩形 927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77" name="矩形 928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78" name="矩形 928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79" name="矩形 928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80" name="矩形 928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81" name="矩形 928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82" name="矩形 928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83" name="矩形 928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84" name="矩形 928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85" name="矩形 928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86" name="矩形 928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87" name="矩形 929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88" name="矩形 929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89" name="矩形 929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90" name="矩形 929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91" name="矩形 929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92" name="矩形 929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93" name="矩形 929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94" name="矩形 929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95" name="矩形 929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396" name="矩形 929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97" name="矩形 930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98" name="矩形 930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399" name="矩形 930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00" name="矩形 930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01" name="矩形 930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02" name="矩形 930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03" name="矩形 930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04" name="矩形 930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05" name="矩形 930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06" name="矩形 930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07" name="矩形 931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08" name="矩形 931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09" name="矩形 931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10" name="矩形 931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11" name="矩形 931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2571750</xdr:colOff>
      <xdr:row>22</xdr:row>
      <xdr:rowOff>666750</xdr:rowOff>
    </xdr:from>
    <xdr:to>
      <xdr:col>0</xdr:col>
      <xdr:colOff>7982816</xdr:colOff>
      <xdr:row>23</xdr:row>
      <xdr:rowOff>590550</xdr:rowOff>
    </xdr:to>
    <xdr:sp macro="" textlink="">
      <xdr:nvSpPr>
        <xdr:cNvPr id="3412" name="矩形 9315"/>
        <xdr:cNvSpPr>
          <a:spLocks noChangeArrowheads="1"/>
        </xdr:cNvSpPr>
      </xdr:nvSpPr>
      <xdr:spPr bwMode="auto">
        <a:xfrm rot="-157762">
          <a:off x="2571750" y="32937450"/>
          <a:ext cx="541106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13" name="矩形 931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14" name="矩形 931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15" name="矩形 931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16" name="矩形 931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17" name="矩形 932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18" name="矩形 932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19" name="矩形 932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20" name="矩形 932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21" name="矩形 932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22" name="矩形 932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23" name="矩形 932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24" name="矩形 932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25" name="矩形 932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26" name="矩形 932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27" name="矩形 933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28" name="矩形 933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29" name="矩形 933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30" name="矩形 933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31" name="矩形 933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32" name="矩形 933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33" name="矩形 933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34" name="矩形 933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35" name="矩形 933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36" name="矩形 933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37" name="矩形 934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38" name="矩形 934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39" name="矩形 934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40" name="矩形 934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41" name="矩形 934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42" name="矩形 934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43" name="矩形 934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44" name="矩形 934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45" name="矩形 934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46" name="矩形 934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47" name="矩形 935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48" name="矩形 935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49" name="矩形 935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50" name="矩形 935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51" name="矩形 935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52" name="矩形 935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53" name="矩形 935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54" name="矩形 935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55" name="矩形 935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56" name="矩形 935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57" name="矩形 936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58" name="矩形 936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59" name="矩形 936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60" name="矩形 936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61" name="矩形 936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62" name="矩形 936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63" name="矩形 936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64" name="矩形 936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65" name="矩形 936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66" name="矩形 936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67" name="矩形 937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68" name="矩形 937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69" name="矩形 937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70" name="矩形 9373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71" name="矩形 9374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72" name="矩形 9375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73" name="矩形 937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74" name="矩形 9377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75" name="矩形 9378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76" name="矩形 9379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77" name="矩形 938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78" name="矩形 9381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79" name="矩形 938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80" name="矩形 938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81" name="矩形 938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82" name="矩形 9385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83" name="矩形 9386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84" name="矩形 9387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85" name="矩形 9388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86" name="矩形 9389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87" name="矩形 9390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88" name="矩形 9391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89" name="矩形 9392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22</xdr:row>
      <xdr:rowOff>476250</xdr:rowOff>
    </xdr:from>
    <xdr:to>
      <xdr:col>0</xdr:col>
      <xdr:colOff>7639916</xdr:colOff>
      <xdr:row>23</xdr:row>
      <xdr:rowOff>276225</xdr:rowOff>
    </xdr:to>
    <xdr:sp macro="" textlink="">
      <xdr:nvSpPr>
        <xdr:cNvPr id="3490" name="矩形 9393"/>
        <xdr:cNvSpPr>
          <a:spLocks noChangeArrowheads="1"/>
        </xdr:cNvSpPr>
      </xdr:nvSpPr>
      <xdr:spPr bwMode="auto">
        <a:xfrm rot="-157762">
          <a:off x="2114550" y="327469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22</xdr:row>
      <xdr:rowOff>571500</xdr:rowOff>
    </xdr:from>
    <xdr:to>
      <xdr:col>1</xdr:col>
      <xdr:colOff>38966</xdr:colOff>
      <xdr:row>23</xdr:row>
      <xdr:rowOff>495300</xdr:rowOff>
    </xdr:to>
    <xdr:sp macro="" textlink="">
      <xdr:nvSpPr>
        <xdr:cNvPr id="3491" name="矩形 9394"/>
        <xdr:cNvSpPr>
          <a:spLocks noChangeArrowheads="1"/>
        </xdr:cNvSpPr>
      </xdr:nvSpPr>
      <xdr:spPr bwMode="auto">
        <a:xfrm rot="-157762">
          <a:off x="27908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3209925</xdr:colOff>
      <xdr:row>22</xdr:row>
      <xdr:rowOff>333375</xdr:rowOff>
    </xdr:from>
    <xdr:to>
      <xdr:col>1</xdr:col>
      <xdr:colOff>467591</xdr:colOff>
      <xdr:row>23</xdr:row>
      <xdr:rowOff>276225</xdr:rowOff>
    </xdr:to>
    <xdr:sp macro="" textlink="">
      <xdr:nvSpPr>
        <xdr:cNvPr id="3492" name="矩形 9395"/>
        <xdr:cNvSpPr>
          <a:spLocks noChangeArrowheads="1"/>
        </xdr:cNvSpPr>
      </xdr:nvSpPr>
      <xdr:spPr bwMode="auto">
        <a:xfrm rot="-157762">
          <a:off x="3209925" y="32604075"/>
          <a:ext cx="5392016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2152650</xdr:colOff>
      <xdr:row>22</xdr:row>
      <xdr:rowOff>533400</xdr:rowOff>
    </xdr:from>
    <xdr:to>
      <xdr:col>4</xdr:col>
      <xdr:colOff>2476500</xdr:colOff>
      <xdr:row>23</xdr:row>
      <xdr:rowOff>247650</xdr:rowOff>
    </xdr:to>
    <xdr:sp macro="" textlink="">
      <xdr:nvSpPr>
        <xdr:cNvPr id="3493" name="矩形 26"/>
        <xdr:cNvSpPr>
          <a:spLocks noChangeArrowheads="1"/>
        </xdr:cNvSpPr>
      </xdr:nvSpPr>
      <xdr:spPr bwMode="auto">
        <a:xfrm rot="-157762">
          <a:off x="34690050" y="32804100"/>
          <a:ext cx="3238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494" name="矩形 3493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495" name="矩形 9398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496" name="矩形 9399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497" name="矩形 3496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498" name="矩形 9401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499" name="矩形 9402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00" name="矩形 3499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01" name="矩形 9404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02" name="矩形 9405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03" name="矩形 3502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04" name="矩形 940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05" name="矩形 9408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06" name="矩形 3505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07" name="矩形 9410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08" name="矩形 9411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09" name="矩形 3508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10" name="矩形 9413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11" name="矩形 9414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12" name="矩形 3511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13" name="矩形 9416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14" name="矩形 9417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15" name="矩形 3514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16" name="矩形 9419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17" name="矩形 3516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18" name="矩形 9421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19" name="矩形 9422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20" name="矩形 3519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21" name="矩形 9424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22" name="矩形 3521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23" name="矩形 9426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24" name="矩形 9427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25" name="矩形 3524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26" name="矩形 9429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27" name="矩形 9430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28" name="矩形 3527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29" name="矩形 9432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30" name="矩形 9433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31" name="矩形 3530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32" name="矩形 9435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33" name="矩形 9436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34" name="矩形 3533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35" name="矩形 9438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36" name="矩形 9439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37" name="矩形 3536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38" name="矩形 9441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39" name="矩形 9442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40" name="矩形 3539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41" name="矩形 9444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42" name="矩形 9445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43" name="矩形 3542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44" name="矩形 944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45" name="矩形 3544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46" name="矩形 9449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47" name="矩形 9450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48" name="矩形 3547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49" name="矩形 9452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50" name="矩形 3549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51" name="矩形 9454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52" name="矩形 9455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53" name="矩形 3552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54" name="矩形 945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55" name="矩形 9458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56" name="矩形 3555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57" name="矩形 9460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58" name="矩形 9461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59" name="矩形 3558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60" name="矩形 9463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61" name="矩形 9464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62" name="矩形 3561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63" name="矩形 9466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64" name="矩形 9467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65" name="矩形 3564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66" name="矩形 9469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67" name="矩形 9470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68" name="矩形 3567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69" name="矩形 9472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70" name="矩形 9473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71" name="矩形 3570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72" name="矩形 9475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73" name="矩形 3572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74" name="矩形 947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75" name="矩形 9478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76" name="矩形 3575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77" name="矩形 9480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78" name="矩形 3577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79" name="矩形 9482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80" name="矩形 9483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81" name="矩形 3580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82" name="矩形 9485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83" name="矩形 9486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84" name="矩形 3583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85" name="矩形 9488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86" name="矩形 9489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87" name="矩形 3586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88" name="矩形 9491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89" name="矩形 9492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90" name="矩形 3589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91" name="矩形 9494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92" name="矩形 9495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93" name="矩形 3592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94" name="矩形 949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95" name="矩形 9498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96" name="矩形 3595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597" name="矩形 9500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598" name="矩形 9501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599" name="矩形 3598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00" name="矩形 9503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01" name="矩形 3600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02" name="矩形 9505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03" name="矩形 9506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04" name="矩形 3603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05" name="矩形 9508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06" name="矩形 9509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07" name="矩形 9510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08" name="矩形 9511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09" name="矩形 9512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10" name="矩形 9513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11" name="矩形 9514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12" name="矩形 9515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13" name="矩形 9516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14" name="矩形 9517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15" name="矩形 9518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16" name="矩形 9519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17" name="矩形 9520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18" name="矩形 9521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19" name="矩形 9522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20" name="矩形 9523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21" name="矩形 9524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22" name="矩形 9525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23" name="矩形 9526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24" name="矩形 9527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25" name="矩形 9528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26" name="矩形 9529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27" name="矩形 9530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28" name="矩形 9531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29" name="矩形 9532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30" name="矩形 9533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31" name="矩形 9534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32" name="矩形 9535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33" name="矩形 9536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34" name="矩形 9537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35" name="矩形 9538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36" name="矩形 9539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37" name="矩形 9540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2114550</xdr:colOff>
      <xdr:row>22</xdr:row>
      <xdr:rowOff>476250</xdr:rowOff>
    </xdr:from>
    <xdr:to>
      <xdr:col>4</xdr:col>
      <xdr:colOff>7646843</xdr:colOff>
      <xdr:row>23</xdr:row>
      <xdr:rowOff>276225</xdr:rowOff>
    </xdr:to>
    <xdr:sp macro="" textlink="">
      <xdr:nvSpPr>
        <xdr:cNvPr id="3638" name="矩形 9541"/>
        <xdr:cNvSpPr>
          <a:spLocks noChangeArrowheads="1"/>
        </xdr:cNvSpPr>
      </xdr:nvSpPr>
      <xdr:spPr bwMode="auto">
        <a:xfrm rot="-157762">
          <a:off x="34651950" y="32746950"/>
          <a:ext cx="553229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39" name="矩形 9542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40" name="矩形 9543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2790825</xdr:colOff>
      <xdr:row>22</xdr:row>
      <xdr:rowOff>571500</xdr:rowOff>
    </xdr:from>
    <xdr:to>
      <xdr:col>5</xdr:col>
      <xdr:colOff>38966</xdr:colOff>
      <xdr:row>23</xdr:row>
      <xdr:rowOff>495300</xdr:rowOff>
    </xdr:to>
    <xdr:sp macro="" textlink="">
      <xdr:nvSpPr>
        <xdr:cNvPr id="3641" name="矩形 9545"/>
        <xdr:cNvSpPr>
          <a:spLocks noChangeArrowheads="1"/>
        </xdr:cNvSpPr>
      </xdr:nvSpPr>
      <xdr:spPr bwMode="auto">
        <a:xfrm rot="-157762">
          <a:off x="35328225" y="328422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42" name="矩形 3641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43" name="矩形 9550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44" name="矩形 9551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45" name="矩形 3644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46" name="矩形 9553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47" name="矩形 9554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48" name="矩形 3647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49" name="矩形 9556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50" name="矩形 9557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51" name="矩形 3650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52" name="矩形 9559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53" name="矩形 9560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54" name="矩形 3653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55" name="矩形 9562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56" name="矩形 9563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57" name="矩形 3656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58" name="矩形 9565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59" name="矩形 9566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60" name="矩形 3659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61" name="矩形 9568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62" name="矩形 9569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63" name="矩形 3662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64" name="矩形 9571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65" name="矩形 3664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66" name="矩形 9573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67" name="矩形 9574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68" name="矩形 3667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69" name="矩形 9576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70" name="矩形 3669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71" name="矩形 9578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72" name="矩形 9579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73" name="矩形 3672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74" name="矩形 9581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75" name="矩形 9582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76" name="矩形 3675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77" name="矩形 9584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78" name="矩形 9585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79" name="矩形 3678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80" name="矩形 958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81" name="矩形 9588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82" name="矩形 3681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83" name="矩形 9590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84" name="矩形 9591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85" name="矩形 3684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86" name="矩形 9593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87" name="矩形 9594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88" name="矩形 3687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89" name="矩形 9596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90" name="矩形 9597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91" name="矩形 3690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92" name="矩形 9599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93" name="矩形 3692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94" name="矩形 9601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95" name="矩形 9602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3024187</xdr:colOff>
      <xdr:row>22</xdr:row>
      <xdr:rowOff>766096</xdr:rowOff>
    </xdr:from>
    <xdr:ext cx="1685298" cy="870944"/>
    <xdr:sp macro="" textlink="">
      <xdr:nvSpPr>
        <xdr:cNvPr id="3696" name="矩形 3695"/>
        <xdr:cNvSpPr/>
      </xdr:nvSpPr>
      <xdr:spPr>
        <a:xfrm rot="21442238">
          <a:off x="27427237" y="330367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97" name="矩形 9604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698" name="矩形 9605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699" name="矩形 9606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00" name="矩形 960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01" name="矩形 9608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02" name="矩形 9609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03" name="矩形 9610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04" name="矩形 9611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05" name="矩形 9612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06" name="矩形 9613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07" name="矩形 9614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08" name="矩形 9615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09" name="矩形 9616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10" name="矩形 961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11" name="矩形 9618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12" name="矩形 9619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13" name="矩形 9620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14" name="矩形 9621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15" name="矩形 9622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16" name="矩形 9623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17" name="矩形 9624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18" name="矩形 9625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19" name="矩形 9626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20" name="矩形 962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21" name="矩形 9628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22" name="矩形 9629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23" name="矩形 9630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24" name="矩形 9631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25" name="矩形 9632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26" name="矩形 9633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27" name="矩形 9634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28" name="矩形 9635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676275</xdr:rowOff>
    </xdr:from>
    <xdr:to>
      <xdr:col>3</xdr:col>
      <xdr:colOff>8130021</xdr:colOff>
      <xdr:row>23</xdr:row>
      <xdr:rowOff>600075</xdr:rowOff>
    </xdr:to>
    <xdr:sp macro="" textlink="">
      <xdr:nvSpPr>
        <xdr:cNvPr id="3729" name="矩形 9636"/>
        <xdr:cNvSpPr>
          <a:spLocks noChangeArrowheads="1"/>
        </xdr:cNvSpPr>
      </xdr:nvSpPr>
      <xdr:spPr bwMode="auto">
        <a:xfrm rot="-157762">
          <a:off x="27117675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30" name="矩形 9637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2781300</xdr:colOff>
      <xdr:row>22</xdr:row>
      <xdr:rowOff>676275</xdr:rowOff>
    </xdr:from>
    <xdr:to>
      <xdr:col>4</xdr:col>
      <xdr:colOff>62346</xdr:colOff>
      <xdr:row>23</xdr:row>
      <xdr:rowOff>600075</xdr:rowOff>
    </xdr:to>
    <xdr:sp macro="" textlink="">
      <xdr:nvSpPr>
        <xdr:cNvPr id="3731" name="矩形 9638"/>
        <xdr:cNvSpPr>
          <a:spLocks noChangeArrowheads="1"/>
        </xdr:cNvSpPr>
      </xdr:nvSpPr>
      <xdr:spPr bwMode="auto">
        <a:xfrm rot="-157762">
          <a:off x="27184350" y="32946975"/>
          <a:ext cx="5415396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2714625</xdr:colOff>
      <xdr:row>22</xdr:row>
      <xdr:rowOff>609600</xdr:rowOff>
    </xdr:from>
    <xdr:to>
      <xdr:col>3</xdr:col>
      <xdr:colOff>8130021</xdr:colOff>
      <xdr:row>23</xdr:row>
      <xdr:rowOff>523875</xdr:rowOff>
    </xdr:to>
    <xdr:sp macro="" textlink="">
      <xdr:nvSpPr>
        <xdr:cNvPr id="3732" name="矩形 9639"/>
        <xdr:cNvSpPr>
          <a:spLocks noChangeArrowheads="1"/>
        </xdr:cNvSpPr>
      </xdr:nvSpPr>
      <xdr:spPr bwMode="auto">
        <a:xfrm rot="-157762">
          <a:off x="27117675" y="32880300"/>
          <a:ext cx="5415396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1854199</xdr:colOff>
      <xdr:row>15</xdr:row>
      <xdr:rowOff>1158875</xdr:rowOff>
    </xdr:from>
    <xdr:to>
      <xdr:col>3</xdr:col>
      <xdr:colOff>3808835</xdr:colOff>
      <xdr:row>16</xdr:row>
      <xdr:rowOff>28574</xdr:rowOff>
    </xdr:to>
    <xdr:sp macro="" textlink="">
      <xdr:nvSpPr>
        <xdr:cNvPr id="3733" name="矩形 26"/>
        <xdr:cNvSpPr>
          <a:spLocks noChangeArrowheads="1"/>
        </xdr:cNvSpPr>
      </xdr:nvSpPr>
      <xdr:spPr bwMode="auto">
        <a:xfrm rot="-157762">
          <a:off x="26257249" y="23275925"/>
          <a:ext cx="1954636" cy="336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3176587</xdr:colOff>
      <xdr:row>16</xdr:row>
      <xdr:rowOff>1199013</xdr:rowOff>
    </xdr:from>
    <xdr:ext cx="1685298" cy="843308"/>
    <xdr:sp macro="" textlink="">
      <xdr:nvSpPr>
        <xdr:cNvPr id="3734" name="矩形 3733"/>
        <xdr:cNvSpPr/>
      </xdr:nvSpPr>
      <xdr:spPr>
        <a:xfrm rot="21442238">
          <a:off x="3176587" y="25049613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35" name="矩形 373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36" name="矩形 373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37" name="矩形 373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38" name="矩形 373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39" name="矩形 373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0" name="矩形 373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1" name="矩形 374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2" name="矩形 374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3" name="矩形 374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4" name="矩形 374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5" name="矩形 374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6" name="矩形 374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7" name="矩形 374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8" name="矩形 374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49" name="矩形 374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50" name="矩形 374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51" name="矩形 375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52" name="矩形 375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53" name="矩形 375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54" name="矩形 3753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55" name="矩形 3754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56" name="矩形 3755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57" name="矩形 3756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58" name="矩形 3757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59" name="矩形 3758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0" name="矩形 3759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1" name="矩形 3760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2" name="矩形 3761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3" name="矩形 3762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4" name="矩形 3763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5" name="矩形 3764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6" name="矩形 3765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7" name="矩形 3766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8" name="矩形 3767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69" name="矩形 3768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70" name="矩形 3769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71" name="矩形 3770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779914</xdr:rowOff>
    </xdr:from>
    <xdr:ext cx="1685298" cy="843308"/>
    <xdr:sp macro="" textlink="">
      <xdr:nvSpPr>
        <xdr:cNvPr id="3772" name="矩形 3771"/>
        <xdr:cNvSpPr/>
      </xdr:nvSpPr>
      <xdr:spPr>
        <a:xfrm rot="21442238">
          <a:off x="355615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4</xdr:col>
      <xdr:colOff>3024187</xdr:colOff>
      <xdr:row>15</xdr:row>
      <xdr:rowOff>741814</xdr:rowOff>
    </xdr:from>
    <xdr:ext cx="1685298" cy="843308"/>
    <xdr:sp macro="" textlink="">
      <xdr:nvSpPr>
        <xdr:cNvPr id="3773" name="矩形 3772"/>
        <xdr:cNvSpPr/>
      </xdr:nvSpPr>
      <xdr:spPr>
        <a:xfrm rot="21442238">
          <a:off x="35561587" y="228588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74" name="矩形 377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75" name="矩形 377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76" name="矩形 377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77" name="矩形 377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78" name="矩形 377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79" name="矩形 377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0" name="矩形 377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1" name="矩形 378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2" name="矩形 378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3" name="矩形 378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4" name="矩形 378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5" name="矩形 378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6" name="矩形 378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7" name="矩形 378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8" name="矩形 378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89" name="矩形 378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0" name="矩形 378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1" name="矩形 379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2" name="矩形 379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3" name="矩形 379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4" name="矩形 379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5" name="矩形 379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6" name="矩形 379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7" name="矩形 379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8" name="矩形 379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799" name="矩形 379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0" name="矩形 379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1" name="矩形 380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2" name="矩形 380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3" name="矩形 380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4" name="矩形 380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5" name="矩形 380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6" name="矩形 380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7" name="矩形 380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8" name="矩形 380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09" name="矩形 380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0" name="矩形 380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1" name="矩形 381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2" name="矩形 381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3" name="矩形 381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4" name="矩形 381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5" name="矩形 381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6" name="矩形 381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7" name="矩形 381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8" name="矩形 381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19" name="矩形 381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0" name="矩形 381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1" name="矩形 382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2" name="矩形 382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3" name="矩形 382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4" name="矩形 382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5" name="矩形 382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6" name="矩形 382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7" name="矩形 382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8" name="矩形 382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29" name="矩形 382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0" name="矩形 382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1" name="矩形 383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2" name="矩形 383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3" name="矩形 383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4" name="矩形 383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5" name="矩形 383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6" name="矩形 383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7" name="矩形 383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8" name="矩形 383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39" name="矩形 383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0" name="矩形 383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1" name="矩形 384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2" name="矩形 384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3" name="矩形 384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4" name="矩形 384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5" name="矩形 384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6" name="矩形 384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7" name="矩形 384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8" name="矩形 384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49" name="矩形 384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0" name="矩形 384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1" name="矩形 385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2" name="矩形 385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3" name="矩形 385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4" name="矩形 385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5" name="矩形 385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6" name="矩形 385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7" name="矩形 385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8" name="矩形 385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59" name="矩形 385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0" name="矩形 385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1" name="矩形 386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2" name="矩形 386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3" name="矩形 386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4" name="矩形 386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5" name="矩形 386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6" name="矩形 386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7" name="矩形 386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8" name="矩形 386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69" name="矩形 386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0" name="矩形 386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1" name="矩形 387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2" name="矩形 387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3" name="矩形 387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4" name="矩形 387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5" name="矩形 387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6" name="矩形 387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7" name="矩形 387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8" name="矩形 387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79" name="矩形 387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0" name="矩形 387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1" name="矩形 388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2" name="矩形 388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3" name="矩形 388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4" name="矩形 388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5" name="矩形 388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6" name="矩形 388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7" name="矩形 388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8" name="矩形 388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89" name="矩形 388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0" name="矩形 388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1" name="矩形 389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2" name="矩形 389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3" name="矩形 389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4" name="矩形 389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5" name="矩形 389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6" name="矩形 389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7" name="矩形 389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8" name="矩形 389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899" name="矩形 389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0" name="矩形 389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1" name="矩形 390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2" name="矩形 390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3" name="矩形 390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4" name="矩形 390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5" name="矩形 390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6" name="矩形 390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7" name="矩形 390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8" name="矩形 390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09" name="矩形 390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0" name="矩形 390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1" name="矩形 391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2" name="矩形 391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3" name="矩形 391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4" name="矩形 391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5" name="矩形 391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6" name="矩形 391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7" name="矩形 391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8" name="矩形 391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19" name="矩形 391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0" name="矩形 391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1" name="矩形 392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2" name="矩形 392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3" name="矩形 392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4" name="矩形 3923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5" name="矩形 3924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6" name="矩形 3925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7" name="矩形 3926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8" name="矩形 3927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29" name="矩形 3928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30" name="矩形 3929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31" name="矩形 3930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32" name="矩形 3931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15</xdr:row>
      <xdr:rowOff>779914</xdr:rowOff>
    </xdr:from>
    <xdr:ext cx="1685298" cy="843308"/>
    <xdr:sp macro="" textlink="">
      <xdr:nvSpPr>
        <xdr:cNvPr id="3933" name="矩形 3932"/>
        <xdr:cNvSpPr/>
      </xdr:nvSpPr>
      <xdr:spPr>
        <a:xfrm rot="21442238">
          <a:off x="3024187" y="2289696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twoCellAnchor>
    <xdr:from>
      <xdr:col>12</xdr:col>
      <xdr:colOff>0</xdr:colOff>
      <xdr:row>8</xdr:row>
      <xdr:rowOff>0</xdr:rowOff>
    </xdr:from>
    <xdr:to>
      <xdr:col>12</xdr:col>
      <xdr:colOff>2085975</xdr:colOff>
      <xdr:row>9</xdr:row>
      <xdr:rowOff>9525</xdr:rowOff>
    </xdr:to>
    <xdr:sp macro="" textlink="">
      <xdr:nvSpPr>
        <xdr:cNvPr id="3934" name="WordArt 75"/>
        <xdr:cNvSpPr>
          <a:spLocks noChangeArrowheads="1" noChangeShapeType="1" noTextEdit="1"/>
        </xdr:cNvSpPr>
      </xdr:nvSpPr>
      <xdr:spPr bwMode="auto">
        <a:xfrm>
          <a:off x="45472350" y="11963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8</xdr:row>
      <xdr:rowOff>0</xdr:rowOff>
    </xdr:from>
    <xdr:to>
      <xdr:col>12</xdr:col>
      <xdr:colOff>2085975</xdr:colOff>
      <xdr:row>9</xdr:row>
      <xdr:rowOff>9525</xdr:rowOff>
    </xdr:to>
    <xdr:sp macro="" textlink="">
      <xdr:nvSpPr>
        <xdr:cNvPr id="3935" name="WordArt 75"/>
        <xdr:cNvSpPr>
          <a:spLocks noChangeArrowheads="1" noChangeShapeType="1" noTextEdit="1"/>
        </xdr:cNvSpPr>
      </xdr:nvSpPr>
      <xdr:spPr bwMode="auto">
        <a:xfrm>
          <a:off x="45472350" y="11963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4413250</xdr:colOff>
      <xdr:row>8</xdr:row>
      <xdr:rowOff>381000</xdr:rowOff>
    </xdr:from>
    <xdr:to>
      <xdr:col>12</xdr:col>
      <xdr:colOff>5099050</xdr:colOff>
      <xdr:row>9</xdr:row>
      <xdr:rowOff>390525</xdr:rowOff>
    </xdr:to>
    <xdr:sp macro="" textlink="">
      <xdr:nvSpPr>
        <xdr:cNvPr id="3936" name="WordArt 75"/>
        <xdr:cNvSpPr>
          <a:spLocks noChangeArrowheads="1" noChangeShapeType="1" noTextEdit="1"/>
        </xdr:cNvSpPr>
      </xdr:nvSpPr>
      <xdr:spPr bwMode="auto">
        <a:xfrm>
          <a:off x="48094900" y="12344400"/>
          <a:ext cx="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12</xdr:col>
      <xdr:colOff>0</xdr:colOff>
      <xdr:row>8</xdr:row>
      <xdr:rowOff>0</xdr:rowOff>
    </xdr:from>
    <xdr:to>
      <xdr:col>12</xdr:col>
      <xdr:colOff>2085975</xdr:colOff>
      <xdr:row>9</xdr:row>
      <xdr:rowOff>9525</xdr:rowOff>
    </xdr:to>
    <xdr:sp macro="" textlink="">
      <xdr:nvSpPr>
        <xdr:cNvPr id="3937" name="WordArt 75"/>
        <xdr:cNvSpPr>
          <a:spLocks noChangeArrowheads="1" noChangeShapeType="1" noTextEdit="1"/>
        </xdr:cNvSpPr>
      </xdr:nvSpPr>
      <xdr:spPr bwMode="auto">
        <a:xfrm>
          <a:off x="45472350" y="119634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oneCellAnchor>
    <xdr:from>
      <xdr:col>0</xdr:col>
      <xdr:colOff>3024187</xdr:colOff>
      <xdr:row>1</xdr:row>
      <xdr:rowOff>792065</xdr:rowOff>
    </xdr:from>
    <xdr:ext cx="1685298" cy="819007"/>
    <xdr:sp macro="" textlink="">
      <xdr:nvSpPr>
        <xdr:cNvPr id="3938" name="矩形 3937"/>
        <xdr:cNvSpPr/>
      </xdr:nvSpPr>
      <xdr:spPr>
        <a:xfrm rot="21442238">
          <a:off x="3024187" y="2735165"/>
          <a:ext cx="1685298" cy="8190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2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39" name="矩形 964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40" name="矩形 9642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41" name="矩形 964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42" name="矩形 9644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43" name="矩形 964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44" name="矩形 9646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45" name="矩形 9647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46" name="矩形 9648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47" name="矩形 9649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48" name="矩形 9650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49" name="矩形 965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50" name="矩形 9652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51" name="矩形 965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52" name="矩形 9654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53" name="矩形 965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54" name="矩形 9656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55" name="矩形 9657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56" name="矩形 9658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57" name="矩形 9659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58" name="矩形 9660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59" name="矩形 966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60" name="矩形 9662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61" name="矩形 966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62" name="矩形 9664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63" name="矩形 966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3964" name="矩形 3963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3965" name="矩形 9667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66" name="矩形 9668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3967" name="矩形 9669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68" name="矩形 9670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69" name="矩形 9671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70" name="矩形 9672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71" name="矩形 967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3972" name="矩形 3971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3973" name="矩形 9675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74" name="矩形 9676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3975" name="矩形 9677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3976" name="矩形 3975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3977" name="矩形 9679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3978" name="矩形 9680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79" name="矩形 968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80" name="矩形 9682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3981" name="矩形 3980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3982" name="矩形 9684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83" name="矩形 9685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3984" name="矩形 9686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85" name="矩形 9687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3986" name="矩形 3985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3987" name="矩形 9689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3988" name="矩形 9690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3989" name="矩形 9691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3990" name="矩形 3989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3991" name="矩形 9693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3992" name="矩形 9694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3993" name="矩形 3992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3994" name="矩形 9696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3995" name="矩形 9697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3996" name="矩形 9698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3997" name="矩形 3996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3998" name="矩形 9700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3999" name="矩形 3998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00" name="矩形 9702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001" name="矩形 9703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02" name="矩形 9704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03" name="矩形 4002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04" name="矩形 9706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05" name="矩形 9707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06" name="矩形 4005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07" name="矩形 9709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008" name="矩形 9710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009" name="矩形 9711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10" name="矩形 9712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011" name="矩形 9713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12" name="矩形 9714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13" name="矩形 971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14" name="矩形 4013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15" name="矩形 9717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016" name="矩形 9718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017" name="矩形 9719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18" name="矩形 4017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19" name="矩形 9721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020" name="矩形 9722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21" name="矩形 972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22" name="矩形 9724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23" name="矩形 4022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24" name="矩形 9726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025" name="矩形 9727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026" name="矩形 9728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27" name="矩形 9729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28" name="矩形 4027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29" name="矩形 9731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030" name="矩形 9732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031" name="矩形 9733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32" name="矩形 4031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33" name="矩形 9735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034" name="矩形 9736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35" name="矩形 4034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36" name="矩形 9738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037" name="矩形 9739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38" name="矩形 9740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39" name="矩形 4038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40" name="矩形 9742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41" name="矩形 4040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42" name="矩形 9744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043" name="矩形 9745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044" name="矩形 9746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045" name="矩形 4044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046" name="矩形 9748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47" name="矩形 4046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48" name="矩形 9750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49" name="矩形 9751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50" name="矩形 4049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51" name="矩形 9753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52" name="矩形 9754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53" name="矩形 4052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54" name="矩形 9756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55" name="矩形 9757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56" name="矩形 4055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57" name="矩形 9759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58" name="矩形 9760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59" name="矩形 4058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60" name="矩形 9762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61" name="矩形 9763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62" name="矩形 4061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63" name="矩形 9765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64" name="矩形 9766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65" name="矩形 4064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66" name="矩形 9768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67" name="矩形 9769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68" name="矩形 4067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69" name="矩形 9771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70" name="矩形 4069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71" name="矩形 9773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72" name="矩形 9774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73" name="矩形 4072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74" name="矩形 9776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75" name="矩形 4074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76" name="矩形 9778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77" name="矩形 9779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78" name="矩形 4077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79" name="矩形 9781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80" name="矩形 9782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81" name="矩形 4080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82" name="矩形 9784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83" name="矩形 9785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84" name="矩形 4083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85" name="矩形 9787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86" name="矩形 9788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87" name="矩形 4086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88" name="矩形 9790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89" name="矩形 9791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90" name="矩形 4089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91" name="矩形 9793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92" name="矩形 9794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93" name="矩形 4092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94" name="矩形 9796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676275</xdr:rowOff>
    </xdr:from>
    <xdr:to>
      <xdr:col>4</xdr:col>
      <xdr:colOff>8097116</xdr:colOff>
      <xdr:row>9</xdr:row>
      <xdr:rowOff>609600</xdr:rowOff>
    </xdr:to>
    <xdr:sp macro="" textlink="">
      <xdr:nvSpPr>
        <xdr:cNvPr id="4095" name="矩形 9797"/>
        <xdr:cNvSpPr>
          <a:spLocks noChangeArrowheads="1"/>
        </xdr:cNvSpPr>
      </xdr:nvSpPr>
      <xdr:spPr bwMode="auto">
        <a:xfrm rot="-157762">
          <a:off x="352520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96" name="矩形 4095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97" name="矩形 9799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098" name="矩形 4097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099" name="矩形 9801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2714625</xdr:colOff>
      <xdr:row>8</xdr:row>
      <xdr:rowOff>609600</xdr:rowOff>
    </xdr:from>
    <xdr:to>
      <xdr:col>4</xdr:col>
      <xdr:colOff>8097116</xdr:colOff>
      <xdr:row>9</xdr:row>
      <xdr:rowOff>533400</xdr:rowOff>
    </xdr:to>
    <xdr:sp macro="" textlink="">
      <xdr:nvSpPr>
        <xdr:cNvPr id="4100" name="矩形 9802"/>
        <xdr:cNvSpPr>
          <a:spLocks noChangeArrowheads="1"/>
        </xdr:cNvSpPr>
      </xdr:nvSpPr>
      <xdr:spPr bwMode="auto">
        <a:xfrm rot="-157762">
          <a:off x="35252025" y="125730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3024187</xdr:colOff>
      <xdr:row>8</xdr:row>
      <xdr:rowOff>766096</xdr:rowOff>
    </xdr:from>
    <xdr:ext cx="1685298" cy="870944"/>
    <xdr:sp macro="" textlink="">
      <xdr:nvSpPr>
        <xdr:cNvPr id="4101" name="矩形 4100"/>
        <xdr:cNvSpPr/>
      </xdr:nvSpPr>
      <xdr:spPr>
        <a:xfrm rot="21442238">
          <a:off x="355615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4</xdr:col>
      <xdr:colOff>2781300</xdr:colOff>
      <xdr:row>8</xdr:row>
      <xdr:rowOff>676275</xdr:rowOff>
    </xdr:from>
    <xdr:to>
      <xdr:col>5</xdr:col>
      <xdr:colOff>10391</xdr:colOff>
      <xdr:row>9</xdr:row>
      <xdr:rowOff>609600</xdr:rowOff>
    </xdr:to>
    <xdr:sp macro="" textlink="">
      <xdr:nvSpPr>
        <xdr:cNvPr id="4102" name="矩形 9804"/>
        <xdr:cNvSpPr>
          <a:spLocks noChangeArrowheads="1"/>
        </xdr:cNvSpPr>
      </xdr:nvSpPr>
      <xdr:spPr bwMode="auto">
        <a:xfrm rot="-157762">
          <a:off x="353187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03" name="矩形 980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04" name="矩形 9806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05" name="矩形 9807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06" name="矩形 9808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07" name="矩形 9809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08" name="矩形 9810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09" name="矩形 981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10" name="矩形 9812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11" name="矩形 981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12" name="矩形 9814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13" name="矩形 981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14" name="矩形 9816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15" name="矩形 9817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16" name="矩形 4115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17" name="矩形 9819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18" name="矩形 9820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19" name="矩形 9821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20" name="矩形 9822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21" name="矩形 9823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22" name="矩形 9824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23" name="矩形 982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24" name="矩形 4123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25" name="矩形 9827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26" name="矩形 9828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27" name="矩形 9829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28" name="矩形 4127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29" name="矩形 9831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30" name="矩形 9832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31" name="矩形 983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32" name="矩形 9834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33" name="矩形 4132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34" name="矩形 9836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35" name="矩形 9837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36" name="矩形 9838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37" name="矩形 9839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38" name="矩形 4137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39" name="矩形 9841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40" name="矩形 9842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41" name="矩形 9843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42" name="矩形 4141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43" name="矩形 9845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44" name="矩形 9846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45" name="矩形 4144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46" name="矩形 9848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47" name="矩形 9849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48" name="矩形 9850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49" name="矩形 4148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50" name="矩形 9852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51" name="矩形 4150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52" name="矩形 9854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53" name="矩形 9855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54" name="矩形 9856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55" name="矩形 4154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56" name="矩形 9858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57" name="矩形 9859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58" name="矩形 4157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59" name="矩形 9861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60" name="矩形 9862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61" name="矩形 9863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62" name="矩形 9864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63" name="矩形 9865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64" name="矩形 9866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65" name="矩形 9867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66" name="矩形 4165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67" name="矩形 9869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68" name="矩形 9870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69" name="矩形 9871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70" name="矩形 4169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71" name="矩形 9873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72" name="矩形 9874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73" name="矩形 987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74" name="矩形 9876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75" name="矩形 4174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76" name="矩形 9878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77" name="矩形 9879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78" name="矩形 9880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79" name="矩形 988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80" name="矩形 4179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81" name="矩形 9883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182" name="矩形 9884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83" name="矩形 9885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84" name="矩形 4183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85" name="矩形 9887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86" name="矩形 9888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87" name="矩形 4186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88" name="矩形 9890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89" name="矩形 9891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190" name="矩形 9892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91" name="矩形 4190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92" name="矩形 9894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93" name="矩形 4192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94" name="矩形 9896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195" name="矩形 9897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2495550</xdr:colOff>
      <xdr:row>8</xdr:row>
      <xdr:rowOff>819150</xdr:rowOff>
    </xdr:from>
    <xdr:to>
      <xdr:col>2</xdr:col>
      <xdr:colOff>7906615</xdr:colOff>
      <xdr:row>9</xdr:row>
      <xdr:rowOff>752475</xdr:rowOff>
    </xdr:to>
    <xdr:sp macro="" textlink="">
      <xdr:nvSpPr>
        <xdr:cNvPr id="4196" name="矩形 9898"/>
        <xdr:cNvSpPr>
          <a:spLocks noChangeArrowheads="1"/>
        </xdr:cNvSpPr>
      </xdr:nvSpPr>
      <xdr:spPr bwMode="auto">
        <a:xfrm rot="-157762">
          <a:off x="18764250" y="12782550"/>
          <a:ext cx="541106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197" name="矩形 4196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198" name="矩形 9900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199" name="矩形 9901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00" name="矩形 9902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01" name="矩形 9903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02" name="矩形 9904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03" name="矩形 9905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04" name="矩形 9906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05" name="矩形 9907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06" name="矩形 9908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07" name="矩形 9909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08" name="矩形 9910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09" name="矩形 9911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10" name="矩形 9912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11" name="矩形 9913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12" name="矩形 9914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13" name="矩形 9915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14" name="矩形 9916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15" name="矩形 9917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16" name="矩形 9918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17" name="矩形 9919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18" name="矩形 9920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19" name="矩形 9921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20" name="矩形 9922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21" name="矩形 9923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22" name="矩形 9924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23" name="矩形 9925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24" name="矩形 9926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25" name="矩形 9927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26" name="矩形 9928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27" name="矩形 9929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28" name="矩形 9930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29" name="矩形 9931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30" name="矩形 9932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31" name="矩形 9933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32" name="矩形 9934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33" name="矩形 9935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8</xdr:row>
      <xdr:rowOff>476250</xdr:rowOff>
    </xdr:from>
    <xdr:to>
      <xdr:col>1</xdr:col>
      <xdr:colOff>7639916</xdr:colOff>
      <xdr:row>9</xdr:row>
      <xdr:rowOff>276225</xdr:rowOff>
    </xdr:to>
    <xdr:sp macro="" textlink="">
      <xdr:nvSpPr>
        <xdr:cNvPr id="4234" name="矩形 9936"/>
        <xdr:cNvSpPr>
          <a:spLocks noChangeArrowheads="1"/>
        </xdr:cNvSpPr>
      </xdr:nvSpPr>
      <xdr:spPr bwMode="auto">
        <a:xfrm rot="-157762">
          <a:off x="10248900" y="12439650"/>
          <a:ext cx="552536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35" name="矩形 9937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36" name="矩形 9939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8</xdr:row>
      <xdr:rowOff>571500</xdr:rowOff>
    </xdr:from>
    <xdr:to>
      <xdr:col>2</xdr:col>
      <xdr:colOff>38966</xdr:colOff>
      <xdr:row>9</xdr:row>
      <xdr:rowOff>504825</xdr:rowOff>
    </xdr:to>
    <xdr:sp macro="" textlink="">
      <xdr:nvSpPr>
        <xdr:cNvPr id="4237" name="矩形 9940"/>
        <xdr:cNvSpPr>
          <a:spLocks noChangeArrowheads="1"/>
        </xdr:cNvSpPr>
      </xdr:nvSpPr>
      <xdr:spPr bwMode="auto">
        <a:xfrm rot="-157762">
          <a:off x="10925175" y="12534900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38" name="矩形 994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39" name="矩形 9942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40" name="矩形 994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41" name="矩形 9944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42" name="矩形 994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43" name="矩形 9946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44" name="矩形 9947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45" name="矩形 9948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46" name="矩形 9949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47" name="矩形 9950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48" name="矩形 995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49" name="矩形 9952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50" name="矩形 995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51" name="矩形 4250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52" name="矩形 9955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53" name="矩形 9956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254" name="矩形 9957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55" name="矩形 9958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56" name="矩形 9959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57" name="矩形 9960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58" name="矩形 996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59" name="矩形 4258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60" name="矩形 9963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61" name="矩形 9964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262" name="矩形 9965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63" name="矩形 4262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64" name="矩形 9967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265" name="矩形 9968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66" name="矩形 9969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67" name="矩形 9970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68" name="矩形 4267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69" name="矩形 9972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70" name="矩形 9973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271" name="矩形 9974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72" name="矩形 997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73" name="矩形 4272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74" name="矩形 9977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75" name="矩形 9978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276" name="矩形 9979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77" name="矩形 4276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78" name="矩形 9981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279" name="矩形 9982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80" name="矩形 4279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81" name="矩形 9984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282" name="矩形 9985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83" name="矩形 9986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84" name="矩形 4283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85" name="矩形 9988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86" name="矩形 4285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87" name="矩形 9990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288" name="矩形 9991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89" name="矩形 9992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90" name="矩形 4289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91" name="矩形 9994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92" name="矩形 9995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293" name="矩形 4292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294" name="矩形 9997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95" name="矩形 9998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296" name="矩形 9999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97" name="矩形 10000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298" name="矩形 10001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299" name="矩形 10002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300" name="矩形 10003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301" name="矩形 4300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302" name="矩形 10005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303" name="矩形 10006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304" name="矩形 10007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305" name="矩形 4304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306" name="矩形 10009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307" name="矩形 10010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308" name="矩形 10011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309" name="矩形 10012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310" name="矩形 4309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311" name="矩形 10014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312" name="矩形 10015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313" name="矩形 10016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314" name="矩形 10017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315" name="矩形 4314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316" name="矩形 10019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8</xdr:row>
      <xdr:rowOff>476250</xdr:rowOff>
    </xdr:from>
    <xdr:to>
      <xdr:col>2</xdr:col>
      <xdr:colOff>7639915</xdr:colOff>
      <xdr:row>9</xdr:row>
      <xdr:rowOff>276225</xdr:rowOff>
    </xdr:to>
    <xdr:sp macro="" textlink="">
      <xdr:nvSpPr>
        <xdr:cNvPr id="4317" name="矩形 10020"/>
        <xdr:cNvSpPr>
          <a:spLocks noChangeArrowheads="1"/>
        </xdr:cNvSpPr>
      </xdr:nvSpPr>
      <xdr:spPr bwMode="auto">
        <a:xfrm rot="-157762">
          <a:off x="18383250" y="12439650"/>
          <a:ext cx="552536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318" name="矩形 10021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319" name="矩形 4318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320" name="矩形 10023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321" name="矩形 10024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322" name="矩形 4321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323" name="矩形 10026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324" name="矩形 10027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8</xdr:row>
      <xdr:rowOff>571500</xdr:rowOff>
    </xdr:from>
    <xdr:to>
      <xdr:col>3</xdr:col>
      <xdr:colOff>38965</xdr:colOff>
      <xdr:row>9</xdr:row>
      <xdr:rowOff>504825</xdr:rowOff>
    </xdr:to>
    <xdr:sp macro="" textlink="">
      <xdr:nvSpPr>
        <xdr:cNvPr id="4325" name="矩形 10028"/>
        <xdr:cNvSpPr>
          <a:spLocks noChangeArrowheads="1"/>
        </xdr:cNvSpPr>
      </xdr:nvSpPr>
      <xdr:spPr bwMode="auto">
        <a:xfrm rot="-157762">
          <a:off x="19059525" y="12534900"/>
          <a:ext cx="538249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326" name="矩形 4325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327" name="矩形 10030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328" name="矩形 4327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329" name="矩形 10032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1</xdr:row>
      <xdr:rowOff>676275</xdr:rowOff>
    </xdr:from>
    <xdr:to>
      <xdr:col>0</xdr:col>
      <xdr:colOff>8097116</xdr:colOff>
      <xdr:row>2</xdr:row>
      <xdr:rowOff>762000</xdr:rowOff>
    </xdr:to>
    <xdr:sp macro="" textlink="">
      <xdr:nvSpPr>
        <xdr:cNvPr id="4330" name="矩形 10033"/>
        <xdr:cNvSpPr>
          <a:spLocks noChangeArrowheads="1"/>
        </xdr:cNvSpPr>
      </xdr:nvSpPr>
      <xdr:spPr bwMode="auto">
        <a:xfrm rot="-157762">
          <a:off x="2714625" y="2619375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1</xdr:row>
      <xdr:rowOff>766096</xdr:rowOff>
    </xdr:from>
    <xdr:ext cx="1685298" cy="870944"/>
    <xdr:sp macro="" textlink="">
      <xdr:nvSpPr>
        <xdr:cNvPr id="4331" name="矩形 4330"/>
        <xdr:cNvSpPr/>
      </xdr:nvSpPr>
      <xdr:spPr>
        <a:xfrm rot="21442238">
          <a:off x="3024187" y="27091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1</xdr:row>
      <xdr:rowOff>676275</xdr:rowOff>
    </xdr:from>
    <xdr:to>
      <xdr:col>1</xdr:col>
      <xdr:colOff>10391</xdr:colOff>
      <xdr:row>2</xdr:row>
      <xdr:rowOff>762000</xdr:rowOff>
    </xdr:to>
    <xdr:sp macro="" textlink="">
      <xdr:nvSpPr>
        <xdr:cNvPr id="4332" name="矩形 10036"/>
        <xdr:cNvSpPr>
          <a:spLocks noChangeArrowheads="1"/>
        </xdr:cNvSpPr>
      </xdr:nvSpPr>
      <xdr:spPr bwMode="auto">
        <a:xfrm rot="-157762">
          <a:off x="2781300" y="2619375"/>
          <a:ext cx="536344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33" name="矩形 1003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34" name="矩形 10038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35" name="矩形 1003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36" name="矩形 1004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37" name="矩形 1004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38" name="矩形 1004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39" name="矩形 1004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40" name="矩形 1004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41" name="矩形 1004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42" name="矩形 1004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43" name="矩形 1004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44" name="矩形 10048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45" name="矩形 1004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46" name="矩形 1005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47" name="矩形 1005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48" name="矩形 1005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49" name="矩形 1005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50" name="矩形 1005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51" name="矩形 1005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52" name="矩形 1005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53" name="矩形 1005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54" name="矩形 10058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55" name="矩形 1005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56" name="矩形 1006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57" name="矩形 1006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58" name="矩形 1006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59" name="矩形 1006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60" name="矩形 1006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61" name="矩形 1006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62" name="矩形 10066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63" name="矩形 10067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64" name="矩形 10068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65" name="矩形 1006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66" name="矩形 1007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67" name="矩形 1007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68" name="矩形 1007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69" name="矩形 1007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70" name="矩形 10074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71" name="矩形 1007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72" name="矩形 1007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73" name="矩形 1007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74" name="矩形 10078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75" name="矩形 1007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76" name="矩形 10080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77" name="矩形 10081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78" name="矩形 10082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79" name="矩形 1008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80" name="矩形 1008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81" name="矩形 1008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82" name="矩形 1008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83" name="矩形 1008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84" name="矩形 10088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85" name="矩形 1008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86" name="矩形 1009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87" name="矩形 1009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88" name="矩形 1009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89" name="矩形 1009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90" name="矩形 1009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91" name="矩形 1009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92" name="矩形 1009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93" name="矩形 1009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94" name="矩形 10098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95" name="矩形 1009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96" name="矩形 1010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97" name="矩形 1010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398" name="矩形 1010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399" name="矩形 1010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00" name="矩形 1010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01" name="矩形 1010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02" name="矩形 10106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03" name="矩形 10107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04" name="矩形 10108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05" name="矩形 1010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06" name="矩形 1011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07" name="矩形 1011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08" name="矩形 1011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09" name="矩形 1011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10" name="矩形 10114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11" name="矩形 1011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12" name="矩形 1011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13" name="矩形 1011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14" name="矩形 10118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15" name="矩形 1011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16" name="矩形 10120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17" name="矩形 10121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18" name="矩形 10122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19" name="矩形 1012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20" name="矩形 1012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21" name="矩形 1012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22" name="矩形 1012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23" name="矩形 1012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2571750</xdr:colOff>
      <xdr:row>1</xdr:row>
      <xdr:rowOff>666750</xdr:rowOff>
    </xdr:from>
    <xdr:to>
      <xdr:col>0</xdr:col>
      <xdr:colOff>7982816</xdr:colOff>
      <xdr:row>2</xdr:row>
      <xdr:rowOff>752475</xdr:rowOff>
    </xdr:to>
    <xdr:sp macro="" textlink="">
      <xdr:nvSpPr>
        <xdr:cNvPr id="4424" name="矩形 10128"/>
        <xdr:cNvSpPr>
          <a:spLocks noChangeArrowheads="1"/>
        </xdr:cNvSpPr>
      </xdr:nvSpPr>
      <xdr:spPr bwMode="auto">
        <a:xfrm rot="-157762">
          <a:off x="2571750" y="2609850"/>
          <a:ext cx="5411066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25" name="矩形 1012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26" name="矩形 1013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27" name="矩形 1013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28" name="矩形 1013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29" name="矩形 1013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30" name="矩形 1013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31" name="矩形 1013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32" name="矩形 1013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33" name="矩形 1013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34" name="矩形 10138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35" name="矩形 1013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36" name="矩形 1014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37" name="矩形 1014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38" name="矩形 1014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39" name="矩形 1014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40" name="矩形 1014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41" name="矩形 1014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42" name="矩形 10146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43" name="矩形 10147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44" name="矩形 10148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45" name="矩形 1014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46" name="矩形 10150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47" name="矩形 10151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48" name="矩形 10152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49" name="矩形 1015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50" name="矩形 10154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51" name="矩形 1015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52" name="矩形 1015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53" name="矩形 1015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54" name="矩形 10158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55" name="矩形 10159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56" name="矩形 10160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57" name="矩形 10161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58" name="矩形 10162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59" name="矩形 10163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60" name="矩形 10164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61" name="矩形 10165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2114550</xdr:colOff>
      <xdr:row>1</xdr:row>
      <xdr:rowOff>476250</xdr:rowOff>
    </xdr:from>
    <xdr:to>
      <xdr:col>0</xdr:col>
      <xdr:colOff>7639916</xdr:colOff>
      <xdr:row>2</xdr:row>
      <xdr:rowOff>428625</xdr:rowOff>
    </xdr:to>
    <xdr:sp macro="" textlink="">
      <xdr:nvSpPr>
        <xdr:cNvPr id="4462" name="矩形 10166"/>
        <xdr:cNvSpPr>
          <a:spLocks noChangeArrowheads="1"/>
        </xdr:cNvSpPr>
      </xdr:nvSpPr>
      <xdr:spPr bwMode="auto">
        <a:xfrm rot="-157762">
          <a:off x="2114550" y="2419350"/>
          <a:ext cx="55253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63" name="矩形 10167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2790825</xdr:colOff>
      <xdr:row>1</xdr:row>
      <xdr:rowOff>571500</xdr:rowOff>
    </xdr:from>
    <xdr:to>
      <xdr:col>1</xdr:col>
      <xdr:colOff>38966</xdr:colOff>
      <xdr:row>2</xdr:row>
      <xdr:rowOff>657225</xdr:rowOff>
    </xdr:to>
    <xdr:sp macro="" textlink="">
      <xdr:nvSpPr>
        <xdr:cNvPr id="4464" name="矩形 10168"/>
        <xdr:cNvSpPr>
          <a:spLocks noChangeArrowheads="1"/>
        </xdr:cNvSpPr>
      </xdr:nvSpPr>
      <xdr:spPr bwMode="auto">
        <a:xfrm rot="-157762">
          <a:off x="2790825" y="2514600"/>
          <a:ext cx="538249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685800</xdr:colOff>
      <xdr:row>15</xdr:row>
      <xdr:rowOff>9525</xdr:rowOff>
    </xdr:to>
    <xdr:sp macro="" textlink="">
      <xdr:nvSpPr>
        <xdr:cNvPr id="4465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685800</xdr:colOff>
      <xdr:row>15</xdr:row>
      <xdr:rowOff>9525</xdr:rowOff>
    </xdr:to>
    <xdr:sp macro="" textlink="">
      <xdr:nvSpPr>
        <xdr:cNvPr id="4466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685800</xdr:colOff>
      <xdr:row>15</xdr:row>
      <xdr:rowOff>9525</xdr:rowOff>
    </xdr:to>
    <xdr:sp macro="" textlink="">
      <xdr:nvSpPr>
        <xdr:cNvPr id="4467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685800</xdr:colOff>
      <xdr:row>15</xdr:row>
      <xdr:rowOff>9525</xdr:rowOff>
    </xdr:to>
    <xdr:sp macro="" textlink="">
      <xdr:nvSpPr>
        <xdr:cNvPr id="4468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14</xdr:row>
      <xdr:rowOff>381000</xdr:rowOff>
    </xdr:from>
    <xdr:to>
      <xdr:col>3</xdr:col>
      <xdr:colOff>5099050</xdr:colOff>
      <xdr:row>15</xdr:row>
      <xdr:rowOff>390525</xdr:rowOff>
    </xdr:to>
    <xdr:sp macro="" textlink="">
      <xdr:nvSpPr>
        <xdr:cNvPr id="4469" name="WordArt 75"/>
        <xdr:cNvSpPr>
          <a:spLocks noChangeArrowheads="1" noChangeShapeType="1" noTextEdit="1"/>
        </xdr:cNvSpPr>
      </xdr:nvSpPr>
      <xdr:spPr bwMode="auto">
        <a:xfrm>
          <a:off x="28816300" y="21031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70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71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72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73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74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75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76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77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78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14</xdr:row>
      <xdr:rowOff>381000</xdr:rowOff>
    </xdr:from>
    <xdr:to>
      <xdr:col>3</xdr:col>
      <xdr:colOff>5099050</xdr:colOff>
      <xdr:row>15</xdr:row>
      <xdr:rowOff>390525</xdr:rowOff>
    </xdr:to>
    <xdr:sp macro="" textlink="">
      <xdr:nvSpPr>
        <xdr:cNvPr id="4479" name="WordArt 75"/>
        <xdr:cNvSpPr>
          <a:spLocks noChangeArrowheads="1" noChangeShapeType="1" noTextEdit="1"/>
        </xdr:cNvSpPr>
      </xdr:nvSpPr>
      <xdr:spPr bwMode="auto">
        <a:xfrm>
          <a:off x="28816300" y="21031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0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1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2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3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4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5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6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7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8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89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90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91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92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14</xdr:row>
      <xdr:rowOff>381000</xdr:rowOff>
    </xdr:from>
    <xdr:to>
      <xdr:col>3</xdr:col>
      <xdr:colOff>5099050</xdr:colOff>
      <xdr:row>15</xdr:row>
      <xdr:rowOff>390525</xdr:rowOff>
    </xdr:to>
    <xdr:sp macro="" textlink="">
      <xdr:nvSpPr>
        <xdr:cNvPr id="4493" name="WordArt 75"/>
        <xdr:cNvSpPr>
          <a:spLocks noChangeArrowheads="1" noChangeShapeType="1" noTextEdit="1"/>
        </xdr:cNvSpPr>
      </xdr:nvSpPr>
      <xdr:spPr bwMode="auto">
        <a:xfrm>
          <a:off x="28816300" y="210312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494" name="WordArt 75"/>
        <xdr:cNvSpPr>
          <a:spLocks noChangeArrowheads="1" noChangeShapeType="1" noTextEdit="1"/>
        </xdr:cNvSpPr>
      </xdr:nvSpPr>
      <xdr:spPr bwMode="auto">
        <a:xfrm>
          <a:off x="24403050" y="206502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495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49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497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498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499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00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01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02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21</xdr:row>
      <xdr:rowOff>381000</xdr:rowOff>
    </xdr:from>
    <xdr:to>
      <xdr:col>3</xdr:col>
      <xdr:colOff>5099050</xdr:colOff>
      <xdr:row>22</xdr:row>
      <xdr:rowOff>390525</xdr:rowOff>
    </xdr:to>
    <xdr:sp macro="" textlink="">
      <xdr:nvSpPr>
        <xdr:cNvPr id="4503" name="WordArt 75"/>
        <xdr:cNvSpPr>
          <a:spLocks noChangeArrowheads="1" noChangeShapeType="1" noTextEdit="1"/>
        </xdr:cNvSpPr>
      </xdr:nvSpPr>
      <xdr:spPr bwMode="auto">
        <a:xfrm>
          <a:off x="2881630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04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05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0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07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08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09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10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11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12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13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14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15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1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21</xdr:row>
      <xdr:rowOff>381000</xdr:rowOff>
    </xdr:from>
    <xdr:to>
      <xdr:col>3</xdr:col>
      <xdr:colOff>5099050</xdr:colOff>
      <xdr:row>22</xdr:row>
      <xdr:rowOff>390525</xdr:rowOff>
    </xdr:to>
    <xdr:sp macro="" textlink="">
      <xdr:nvSpPr>
        <xdr:cNvPr id="4517" name="WordArt 75"/>
        <xdr:cNvSpPr>
          <a:spLocks noChangeArrowheads="1" noChangeShapeType="1" noTextEdit="1"/>
        </xdr:cNvSpPr>
      </xdr:nvSpPr>
      <xdr:spPr bwMode="auto">
        <a:xfrm>
          <a:off x="2881630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18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1892299</xdr:colOff>
      <xdr:row>22</xdr:row>
      <xdr:rowOff>1044575</xdr:rowOff>
    </xdr:from>
    <xdr:to>
      <xdr:col>3</xdr:col>
      <xdr:colOff>3846935</xdr:colOff>
      <xdr:row>22</xdr:row>
      <xdr:rowOff>1400174</xdr:rowOff>
    </xdr:to>
    <xdr:sp macro="" textlink="">
      <xdr:nvSpPr>
        <xdr:cNvPr id="4519" name="矩形 26"/>
        <xdr:cNvSpPr>
          <a:spLocks noChangeArrowheads="1"/>
        </xdr:cNvSpPr>
      </xdr:nvSpPr>
      <xdr:spPr bwMode="auto">
        <a:xfrm rot="-157762">
          <a:off x="26295349" y="33315275"/>
          <a:ext cx="1954636" cy="355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685800</xdr:colOff>
      <xdr:row>22</xdr:row>
      <xdr:rowOff>9525</xdr:rowOff>
    </xdr:to>
    <xdr:sp macro="" textlink="">
      <xdr:nvSpPr>
        <xdr:cNvPr id="4520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685800</xdr:colOff>
      <xdr:row>22</xdr:row>
      <xdr:rowOff>9525</xdr:rowOff>
    </xdr:to>
    <xdr:sp macro="" textlink="">
      <xdr:nvSpPr>
        <xdr:cNvPr id="4521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685800</xdr:colOff>
      <xdr:row>22</xdr:row>
      <xdr:rowOff>9525</xdr:rowOff>
    </xdr:to>
    <xdr:sp macro="" textlink="">
      <xdr:nvSpPr>
        <xdr:cNvPr id="4522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685800</xdr:colOff>
      <xdr:row>22</xdr:row>
      <xdr:rowOff>9525</xdr:rowOff>
    </xdr:to>
    <xdr:sp macro="" textlink="">
      <xdr:nvSpPr>
        <xdr:cNvPr id="4523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21</xdr:row>
      <xdr:rowOff>381000</xdr:rowOff>
    </xdr:from>
    <xdr:to>
      <xdr:col>3</xdr:col>
      <xdr:colOff>5099050</xdr:colOff>
      <xdr:row>22</xdr:row>
      <xdr:rowOff>390525</xdr:rowOff>
    </xdr:to>
    <xdr:sp macro="" textlink="">
      <xdr:nvSpPr>
        <xdr:cNvPr id="4524" name="WordArt 75"/>
        <xdr:cNvSpPr>
          <a:spLocks noChangeArrowheads="1" noChangeShapeType="1" noTextEdit="1"/>
        </xdr:cNvSpPr>
      </xdr:nvSpPr>
      <xdr:spPr bwMode="auto">
        <a:xfrm>
          <a:off x="2881630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25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2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27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28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29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30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31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32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33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21</xdr:row>
      <xdr:rowOff>381000</xdr:rowOff>
    </xdr:from>
    <xdr:to>
      <xdr:col>3</xdr:col>
      <xdr:colOff>5099050</xdr:colOff>
      <xdr:row>22</xdr:row>
      <xdr:rowOff>390525</xdr:rowOff>
    </xdr:to>
    <xdr:sp macro="" textlink="">
      <xdr:nvSpPr>
        <xdr:cNvPr id="4534" name="WordArt 75"/>
        <xdr:cNvSpPr>
          <a:spLocks noChangeArrowheads="1" noChangeShapeType="1" noTextEdit="1"/>
        </xdr:cNvSpPr>
      </xdr:nvSpPr>
      <xdr:spPr bwMode="auto">
        <a:xfrm>
          <a:off x="2881630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35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3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37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38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39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40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41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42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43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44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45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46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47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21</xdr:row>
      <xdr:rowOff>381000</xdr:rowOff>
    </xdr:from>
    <xdr:to>
      <xdr:col>3</xdr:col>
      <xdr:colOff>5099050</xdr:colOff>
      <xdr:row>22</xdr:row>
      <xdr:rowOff>390525</xdr:rowOff>
    </xdr:to>
    <xdr:sp macro="" textlink="">
      <xdr:nvSpPr>
        <xdr:cNvPr id="4548" name="WordArt 75"/>
        <xdr:cNvSpPr>
          <a:spLocks noChangeArrowheads="1" noChangeShapeType="1" noTextEdit="1"/>
        </xdr:cNvSpPr>
      </xdr:nvSpPr>
      <xdr:spPr bwMode="auto">
        <a:xfrm>
          <a:off x="28816300" y="311848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549" name="WordArt 75"/>
        <xdr:cNvSpPr>
          <a:spLocks noChangeArrowheads="1" noChangeShapeType="1" noTextEdit="1"/>
        </xdr:cNvSpPr>
      </xdr:nvSpPr>
      <xdr:spPr bwMode="auto">
        <a:xfrm>
          <a:off x="24403050" y="308038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50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5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52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53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54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55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56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57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35</xdr:row>
      <xdr:rowOff>381000</xdr:rowOff>
    </xdr:from>
    <xdr:to>
      <xdr:col>3</xdr:col>
      <xdr:colOff>5099050</xdr:colOff>
      <xdr:row>36</xdr:row>
      <xdr:rowOff>390525</xdr:rowOff>
    </xdr:to>
    <xdr:sp macro="" textlink="">
      <xdr:nvSpPr>
        <xdr:cNvPr id="4558" name="WordArt 75"/>
        <xdr:cNvSpPr>
          <a:spLocks noChangeArrowheads="1" noChangeShapeType="1" noTextEdit="1"/>
        </xdr:cNvSpPr>
      </xdr:nvSpPr>
      <xdr:spPr bwMode="auto">
        <a:xfrm>
          <a:off x="28816300" y="51720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59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0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2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3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4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5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6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7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8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69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70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7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35</xdr:row>
      <xdr:rowOff>381000</xdr:rowOff>
    </xdr:from>
    <xdr:to>
      <xdr:col>3</xdr:col>
      <xdr:colOff>5099050</xdr:colOff>
      <xdr:row>36</xdr:row>
      <xdr:rowOff>390525</xdr:rowOff>
    </xdr:to>
    <xdr:sp macro="" textlink="">
      <xdr:nvSpPr>
        <xdr:cNvPr id="4572" name="WordArt 75"/>
        <xdr:cNvSpPr>
          <a:spLocks noChangeArrowheads="1" noChangeShapeType="1" noTextEdit="1"/>
        </xdr:cNvSpPr>
      </xdr:nvSpPr>
      <xdr:spPr bwMode="auto">
        <a:xfrm>
          <a:off x="28816300" y="51720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73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1854199</xdr:colOff>
      <xdr:row>36</xdr:row>
      <xdr:rowOff>1158875</xdr:rowOff>
    </xdr:from>
    <xdr:to>
      <xdr:col>3</xdr:col>
      <xdr:colOff>3808835</xdr:colOff>
      <xdr:row>37</xdr:row>
      <xdr:rowOff>28574</xdr:rowOff>
    </xdr:to>
    <xdr:sp macro="" textlink="">
      <xdr:nvSpPr>
        <xdr:cNvPr id="4574" name="矩形 26"/>
        <xdr:cNvSpPr>
          <a:spLocks noChangeArrowheads="1"/>
        </xdr:cNvSpPr>
      </xdr:nvSpPr>
      <xdr:spPr bwMode="auto">
        <a:xfrm rot="-157762">
          <a:off x="26257249" y="53965475"/>
          <a:ext cx="1954636" cy="336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685800</xdr:colOff>
      <xdr:row>36</xdr:row>
      <xdr:rowOff>9525</xdr:rowOff>
    </xdr:to>
    <xdr:sp macro="" textlink="">
      <xdr:nvSpPr>
        <xdr:cNvPr id="4575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685800</xdr:colOff>
      <xdr:row>36</xdr:row>
      <xdr:rowOff>9525</xdr:rowOff>
    </xdr:to>
    <xdr:sp macro="" textlink="">
      <xdr:nvSpPr>
        <xdr:cNvPr id="4576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685800</xdr:colOff>
      <xdr:row>36</xdr:row>
      <xdr:rowOff>9525</xdr:rowOff>
    </xdr:to>
    <xdr:sp macro="" textlink="">
      <xdr:nvSpPr>
        <xdr:cNvPr id="4577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685800</xdr:colOff>
      <xdr:row>36</xdr:row>
      <xdr:rowOff>9525</xdr:rowOff>
    </xdr:to>
    <xdr:sp macro="" textlink="">
      <xdr:nvSpPr>
        <xdr:cNvPr id="4578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35</xdr:row>
      <xdr:rowOff>381000</xdr:rowOff>
    </xdr:from>
    <xdr:to>
      <xdr:col>3</xdr:col>
      <xdr:colOff>5099050</xdr:colOff>
      <xdr:row>36</xdr:row>
      <xdr:rowOff>390525</xdr:rowOff>
    </xdr:to>
    <xdr:sp macro="" textlink="">
      <xdr:nvSpPr>
        <xdr:cNvPr id="4579" name="WordArt 75"/>
        <xdr:cNvSpPr>
          <a:spLocks noChangeArrowheads="1" noChangeShapeType="1" noTextEdit="1"/>
        </xdr:cNvSpPr>
      </xdr:nvSpPr>
      <xdr:spPr bwMode="auto">
        <a:xfrm>
          <a:off x="28816300" y="51720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80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8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82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83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84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85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86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87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88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35</xdr:row>
      <xdr:rowOff>381000</xdr:rowOff>
    </xdr:from>
    <xdr:to>
      <xdr:col>3</xdr:col>
      <xdr:colOff>5099050</xdr:colOff>
      <xdr:row>36</xdr:row>
      <xdr:rowOff>390525</xdr:rowOff>
    </xdr:to>
    <xdr:sp macro="" textlink="">
      <xdr:nvSpPr>
        <xdr:cNvPr id="4589" name="WordArt 75"/>
        <xdr:cNvSpPr>
          <a:spLocks noChangeArrowheads="1" noChangeShapeType="1" noTextEdit="1"/>
        </xdr:cNvSpPr>
      </xdr:nvSpPr>
      <xdr:spPr bwMode="auto">
        <a:xfrm>
          <a:off x="28816300" y="51720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0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2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3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4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5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6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7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8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599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600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601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602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35</xdr:row>
      <xdr:rowOff>381000</xdr:rowOff>
    </xdr:from>
    <xdr:to>
      <xdr:col>3</xdr:col>
      <xdr:colOff>5099050</xdr:colOff>
      <xdr:row>36</xdr:row>
      <xdr:rowOff>390525</xdr:rowOff>
    </xdr:to>
    <xdr:sp macro="" textlink="">
      <xdr:nvSpPr>
        <xdr:cNvPr id="4603" name="WordArt 75"/>
        <xdr:cNvSpPr>
          <a:spLocks noChangeArrowheads="1" noChangeShapeType="1" noTextEdit="1"/>
        </xdr:cNvSpPr>
      </xdr:nvSpPr>
      <xdr:spPr bwMode="auto">
        <a:xfrm>
          <a:off x="28816300" y="517207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604" name="WordArt 75"/>
        <xdr:cNvSpPr>
          <a:spLocks noChangeArrowheads="1" noChangeShapeType="1" noTextEdit="1"/>
        </xdr:cNvSpPr>
      </xdr:nvSpPr>
      <xdr:spPr bwMode="auto">
        <a:xfrm>
          <a:off x="24403050" y="513397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05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06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07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08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09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10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11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12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28</xdr:row>
      <xdr:rowOff>381000</xdr:rowOff>
    </xdr:from>
    <xdr:to>
      <xdr:col>3</xdr:col>
      <xdr:colOff>5099050</xdr:colOff>
      <xdr:row>29</xdr:row>
      <xdr:rowOff>390525</xdr:rowOff>
    </xdr:to>
    <xdr:sp macro="" textlink="">
      <xdr:nvSpPr>
        <xdr:cNvPr id="4613" name="WordArt 75"/>
        <xdr:cNvSpPr>
          <a:spLocks noChangeArrowheads="1" noChangeShapeType="1" noTextEdit="1"/>
        </xdr:cNvSpPr>
      </xdr:nvSpPr>
      <xdr:spPr bwMode="auto">
        <a:xfrm>
          <a:off x="28816300" y="41452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14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15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16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17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18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19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20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21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22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23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24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25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26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28</xdr:row>
      <xdr:rowOff>381000</xdr:rowOff>
    </xdr:from>
    <xdr:to>
      <xdr:col>3</xdr:col>
      <xdr:colOff>5099050</xdr:colOff>
      <xdr:row>29</xdr:row>
      <xdr:rowOff>390525</xdr:rowOff>
    </xdr:to>
    <xdr:sp macro="" textlink="">
      <xdr:nvSpPr>
        <xdr:cNvPr id="4627" name="WordArt 75"/>
        <xdr:cNvSpPr>
          <a:spLocks noChangeArrowheads="1" noChangeShapeType="1" noTextEdit="1"/>
        </xdr:cNvSpPr>
      </xdr:nvSpPr>
      <xdr:spPr bwMode="auto">
        <a:xfrm>
          <a:off x="28816300" y="41452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28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1854199</xdr:colOff>
      <xdr:row>29</xdr:row>
      <xdr:rowOff>1158875</xdr:rowOff>
    </xdr:from>
    <xdr:to>
      <xdr:col>3</xdr:col>
      <xdr:colOff>3808835</xdr:colOff>
      <xdr:row>30</xdr:row>
      <xdr:rowOff>28574</xdr:rowOff>
    </xdr:to>
    <xdr:sp macro="" textlink="">
      <xdr:nvSpPr>
        <xdr:cNvPr id="4629" name="矩形 26"/>
        <xdr:cNvSpPr>
          <a:spLocks noChangeArrowheads="1"/>
        </xdr:cNvSpPr>
      </xdr:nvSpPr>
      <xdr:spPr bwMode="auto">
        <a:xfrm rot="-157762">
          <a:off x="26257249" y="43697525"/>
          <a:ext cx="1954636" cy="336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685800</xdr:colOff>
      <xdr:row>29</xdr:row>
      <xdr:rowOff>9525</xdr:rowOff>
    </xdr:to>
    <xdr:sp macro="" textlink="">
      <xdr:nvSpPr>
        <xdr:cNvPr id="4630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685800</xdr:colOff>
      <xdr:row>29</xdr:row>
      <xdr:rowOff>9525</xdr:rowOff>
    </xdr:to>
    <xdr:sp macro="" textlink="">
      <xdr:nvSpPr>
        <xdr:cNvPr id="4631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685800</xdr:colOff>
      <xdr:row>29</xdr:row>
      <xdr:rowOff>9525</xdr:rowOff>
    </xdr:to>
    <xdr:sp macro="" textlink="">
      <xdr:nvSpPr>
        <xdr:cNvPr id="4632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685800</xdr:colOff>
      <xdr:row>29</xdr:row>
      <xdr:rowOff>9525</xdr:rowOff>
    </xdr:to>
    <xdr:sp macro="" textlink="">
      <xdr:nvSpPr>
        <xdr:cNvPr id="4633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28</xdr:row>
      <xdr:rowOff>381000</xdr:rowOff>
    </xdr:from>
    <xdr:to>
      <xdr:col>3</xdr:col>
      <xdr:colOff>5099050</xdr:colOff>
      <xdr:row>29</xdr:row>
      <xdr:rowOff>390525</xdr:rowOff>
    </xdr:to>
    <xdr:sp macro="" textlink="">
      <xdr:nvSpPr>
        <xdr:cNvPr id="4634" name="WordArt 75"/>
        <xdr:cNvSpPr>
          <a:spLocks noChangeArrowheads="1" noChangeShapeType="1" noTextEdit="1"/>
        </xdr:cNvSpPr>
      </xdr:nvSpPr>
      <xdr:spPr bwMode="auto">
        <a:xfrm>
          <a:off x="28816300" y="41452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35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36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37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38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39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40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41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42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43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28</xdr:row>
      <xdr:rowOff>381000</xdr:rowOff>
    </xdr:from>
    <xdr:to>
      <xdr:col>3</xdr:col>
      <xdr:colOff>5099050</xdr:colOff>
      <xdr:row>29</xdr:row>
      <xdr:rowOff>390525</xdr:rowOff>
    </xdr:to>
    <xdr:sp macro="" textlink="">
      <xdr:nvSpPr>
        <xdr:cNvPr id="4644" name="WordArt 75"/>
        <xdr:cNvSpPr>
          <a:spLocks noChangeArrowheads="1" noChangeShapeType="1" noTextEdit="1"/>
        </xdr:cNvSpPr>
      </xdr:nvSpPr>
      <xdr:spPr bwMode="auto">
        <a:xfrm>
          <a:off x="28816300" y="41452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45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46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47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48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49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50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51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52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53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54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55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56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57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28</xdr:row>
      <xdr:rowOff>381000</xdr:rowOff>
    </xdr:from>
    <xdr:to>
      <xdr:col>3</xdr:col>
      <xdr:colOff>5099050</xdr:colOff>
      <xdr:row>29</xdr:row>
      <xdr:rowOff>390525</xdr:rowOff>
    </xdr:to>
    <xdr:sp macro="" textlink="">
      <xdr:nvSpPr>
        <xdr:cNvPr id="4658" name="WordArt 75"/>
        <xdr:cNvSpPr>
          <a:spLocks noChangeArrowheads="1" noChangeShapeType="1" noTextEdit="1"/>
        </xdr:cNvSpPr>
      </xdr:nvSpPr>
      <xdr:spPr bwMode="auto">
        <a:xfrm>
          <a:off x="28816300" y="414528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659" name="WordArt 75"/>
        <xdr:cNvSpPr>
          <a:spLocks noChangeArrowheads="1" noChangeShapeType="1" noTextEdit="1"/>
        </xdr:cNvSpPr>
      </xdr:nvSpPr>
      <xdr:spPr bwMode="auto">
        <a:xfrm>
          <a:off x="24403050" y="410718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768163</xdr:colOff>
      <xdr:row>10</xdr:row>
      <xdr:rowOff>317500</xdr:rowOff>
    </xdr:from>
    <xdr:to>
      <xdr:col>3</xdr:col>
      <xdr:colOff>3289300</xdr:colOff>
      <xdr:row>10</xdr:row>
      <xdr:rowOff>822274</xdr:rowOff>
    </xdr:to>
    <xdr:sp macro="" textlink="">
      <xdr:nvSpPr>
        <xdr:cNvPr id="4660" name="矩形 33"/>
        <xdr:cNvSpPr>
          <a:spLocks noChangeArrowheads="1"/>
        </xdr:cNvSpPr>
      </xdr:nvSpPr>
      <xdr:spPr bwMode="auto">
        <a:xfrm rot="-157762">
          <a:off x="25171213" y="151003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4661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685800</xdr:colOff>
      <xdr:row>17</xdr:row>
      <xdr:rowOff>9525</xdr:rowOff>
    </xdr:to>
    <xdr:sp macro="" textlink="">
      <xdr:nvSpPr>
        <xdr:cNvPr id="4662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4663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16</xdr:row>
      <xdr:rowOff>381000</xdr:rowOff>
    </xdr:from>
    <xdr:to>
      <xdr:col>2</xdr:col>
      <xdr:colOff>5099050</xdr:colOff>
      <xdr:row>17</xdr:row>
      <xdr:rowOff>390525</xdr:rowOff>
    </xdr:to>
    <xdr:sp macro="" textlink="">
      <xdr:nvSpPr>
        <xdr:cNvPr id="4664" name="WordArt 75"/>
        <xdr:cNvSpPr>
          <a:spLocks noChangeArrowheads="1" noChangeShapeType="1" noTextEdit="1"/>
        </xdr:cNvSpPr>
      </xdr:nvSpPr>
      <xdr:spPr bwMode="auto">
        <a:xfrm>
          <a:off x="20681950" y="23964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4665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4666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685800</xdr:colOff>
      <xdr:row>17</xdr:row>
      <xdr:rowOff>9525</xdr:rowOff>
    </xdr:to>
    <xdr:sp macro="" textlink="">
      <xdr:nvSpPr>
        <xdr:cNvPr id="4667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4668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16</xdr:row>
      <xdr:rowOff>381000</xdr:rowOff>
    </xdr:from>
    <xdr:to>
      <xdr:col>3</xdr:col>
      <xdr:colOff>5099050</xdr:colOff>
      <xdr:row>17</xdr:row>
      <xdr:rowOff>390525</xdr:rowOff>
    </xdr:to>
    <xdr:sp macro="" textlink="">
      <xdr:nvSpPr>
        <xdr:cNvPr id="4669" name="WordArt 75"/>
        <xdr:cNvSpPr>
          <a:spLocks noChangeArrowheads="1" noChangeShapeType="1" noTextEdit="1"/>
        </xdr:cNvSpPr>
      </xdr:nvSpPr>
      <xdr:spPr bwMode="auto">
        <a:xfrm>
          <a:off x="28816300" y="23964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4670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768163</xdr:colOff>
      <xdr:row>17</xdr:row>
      <xdr:rowOff>317500</xdr:rowOff>
    </xdr:from>
    <xdr:to>
      <xdr:col>1</xdr:col>
      <xdr:colOff>3289300</xdr:colOff>
      <xdr:row>17</xdr:row>
      <xdr:rowOff>822274</xdr:rowOff>
    </xdr:to>
    <xdr:sp macro="" textlink="">
      <xdr:nvSpPr>
        <xdr:cNvPr id="4671" name="矩形 33"/>
        <xdr:cNvSpPr>
          <a:spLocks noChangeArrowheads="1"/>
        </xdr:cNvSpPr>
      </xdr:nvSpPr>
      <xdr:spPr bwMode="auto">
        <a:xfrm rot="-157762">
          <a:off x="8902513" y="2525395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4672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4673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16</xdr:row>
      <xdr:rowOff>381000</xdr:rowOff>
    </xdr:from>
    <xdr:to>
      <xdr:col>3</xdr:col>
      <xdr:colOff>5099050</xdr:colOff>
      <xdr:row>17</xdr:row>
      <xdr:rowOff>390525</xdr:rowOff>
    </xdr:to>
    <xdr:sp macro="" textlink="">
      <xdr:nvSpPr>
        <xdr:cNvPr id="4674" name="WordArt 75"/>
        <xdr:cNvSpPr>
          <a:spLocks noChangeArrowheads="1" noChangeShapeType="1" noTextEdit="1"/>
        </xdr:cNvSpPr>
      </xdr:nvSpPr>
      <xdr:spPr bwMode="auto">
        <a:xfrm>
          <a:off x="28816300" y="23964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2085975</xdr:colOff>
      <xdr:row>17</xdr:row>
      <xdr:rowOff>9525</xdr:rowOff>
    </xdr:to>
    <xdr:sp macro="" textlink="">
      <xdr:nvSpPr>
        <xdr:cNvPr id="4675" name="WordArt 75"/>
        <xdr:cNvSpPr>
          <a:spLocks noChangeArrowheads="1" noChangeShapeType="1" noTextEdit="1"/>
        </xdr:cNvSpPr>
      </xdr:nvSpPr>
      <xdr:spPr bwMode="auto">
        <a:xfrm>
          <a:off x="2440305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768163</xdr:colOff>
      <xdr:row>17</xdr:row>
      <xdr:rowOff>317500</xdr:rowOff>
    </xdr:from>
    <xdr:to>
      <xdr:col>3</xdr:col>
      <xdr:colOff>3289300</xdr:colOff>
      <xdr:row>17</xdr:row>
      <xdr:rowOff>822274</xdr:rowOff>
    </xdr:to>
    <xdr:sp macro="" textlink="">
      <xdr:nvSpPr>
        <xdr:cNvPr id="4676" name="矩形 33"/>
        <xdr:cNvSpPr>
          <a:spLocks noChangeArrowheads="1"/>
        </xdr:cNvSpPr>
      </xdr:nvSpPr>
      <xdr:spPr bwMode="auto">
        <a:xfrm rot="-157762">
          <a:off x="25171213" y="2525395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4677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685800</xdr:colOff>
      <xdr:row>24</xdr:row>
      <xdr:rowOff>9525</xdr:rowOff>
    </xdr:to>
    <xdr:sp macro="" textlink="">
      <xdr:nvSpPr>
        <xdr:cNvPr id="4678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4679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23</xdr:row>
      <xdr:rowOff>381000</xdr:rowOff>
    </xdr:from>
    <xdr:to>
      <xdr:col>2</xdr:col>
      <xdr:colOff>5099050</xdr:colOff>
      <xdr:row>24</xdr:row>
      <xdr:rowOff>390525</xdr:rowOff>
    </xdr:to>
    <xdr:sp macro="" textlink="">
      <xdr:nvSpPr>
        <xdr:cNvPr id="4680" name="WordArt 75"/>
        <xdr:cNvSpPr>
          <a:spLocks noChangeArrowheads="1" noChangeShapeType="1" noTextEdit="1"/>
        </xdr:cNvSpPr>
      </xdr:nvSpPr>
      <xdr:spPr bwMode="auto">
        <a:xfrm>
          <a:off x="2068195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4681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4682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685800</xdr:colOff>
      <xdr:row>24</xdr:row>
      <xdr:rowOff>9525</xdr:rowOff>
    </xdr:to>
    <xdr:sp macro="" textlink="">
      <xdr:nvSpPr>
        <xdr:cNvPr id="4683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4684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23</xdr:row>
      <xdr:rowOff>381000</xdr:rowOff>
    </xdr:from>
    <xdr:to>
      <xdr:col>3</xdr:col>
      <xdr:colOff>5099050</xdr:colOff>
      <xdr:row>24</xdr:row>
      <xdr:rowOff>390525</xdr:rowOff>
    </xdr:to>
    <xdr:sp macro="" textlink="">
      <xdr:nvSpPr>
        <xdr:cNvPr id="4685" name="WordArt 75"/>
        <xdr:cNvSpPr>
          <a:spLocks noChangeArrowheads="1" noChangeShapeType="1" noTextEdit="1"/>
        </xdr:cNvSpPr>
      </xdr:nvSpPr>
      <xdr:spPr bwMode="auto">
        <a:xfrm>
          <a:off x="2881630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4686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768163</xdr:colOff>
      <xdr:row>24</xdr:row>
      <xdr:rowOff>317500</xdr:rowOff>
    </xdr:from>
    <xdr:to>
      <xdr:col>1</xdr:col>
      <xdr:colOff>3289300</xdr:colOff>
      <xdr:row>24</xdr:row>
      <xdr:rowOff>822274</xdr:rowOff>
    </xdr:to>
    <xdr:sp macro="" textlink="">
      <xdr:nvSpPr>
        <xdr:cNvPr id="4687" name="矩形 33"/>
        <xdr:cNvSpPr>
          <a:spLocks noChangeArrowheads="1"/>
        </xdr:cNvSpPr>
      </xdr:nvSpPr>
      <xdr:spPr bwMode="auto">
        <a:xfrm rot="-157762">
          <a:off x="8902513" y="35521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4688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4689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23</xdr:row>
      <xdr:rowOff>381000</xdr:rowOff>
    </xdr:from>
    <xdr:to>
      <xdr:col>3</xdr:col>
      <xdr:colOff>5099050</xdr:colOff>
      <xdr:row>24</xdr:row>
      <xdr:rowOff>390525</xdr:rowOff>
    </xdr:to>
    <xdr:sp macro="" textlink="">
      <xdr:nvSpPr>
        <xdr:cNvPr id="4690" name="WordArt 75"/>
        <xdr:cNvSpPr>
          <a:spLocks noChangeArrowheads="1" noChangeShapeType="1" noTextEdit="1"/>
        </xdr:cNvSpPr>
      </xdr:nvSpPr>
      <xdr:spPr bwMode="auto">
        <a:xfrm>
          <a:off x="2881630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2085975</xdr:colOff>
      <xdr:row>24</xdr:row>
      <xdr:rowOff>9525</xdr:rowOff>
    </xdr:to>
    <xdr:sp macro="" textlink="">
      <xdr:nvSpPr>
        <xdr:cNvPr id="4691" name="WordArt 75"/>
        <xdr:cNvSpPr>
          <a:spLocks noChangeArrowheads="1" noChangeShapeType="1" noTextEdit="1"/>
        </xdr:cNvSpPr>
      </xdr:nvSpPr>
      <xdr:spPr bwMode="auto">
        <a:xfrm>
          <a:off x="2440305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768163</xdr:colOff>
      <xdr:row>24</xdr:row>
      <xdr:rowOff>317500</xdr:rowOff>
    </xdr:from>
    <xdr:to>
      <xdr:col>3</xdr:col>
      <xdr:colOff>3289300</xdr:colOff>
      <xdr:row>24</xdr:row>
      <xdr:rowOff>822274</xdr:rowOff>
    </xdr:to>
    <xdr:sp macro="" textlink="">
      <xdr:nvSpPr>
        <xdr:cNvPr id="4692" name="矩形 33"/>
        <xdr:cNvSpPr>
          <a:spLocks noChangeArrowheads="1"/>
        </xdr:cNvSpPr>
      </xdr:nvSpPr>
      <xdr:spPr bwMode="auto">
        <a:xfrm rot="-157762">
          <a:off x="25171213" y="35521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4693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685800</xdr:colOff>
      <xdr:row>31</xdr:row>
      <xdr:rowOff>9525</xdr:rowOff>
    </xdr:to>
    <xdr:sp macro="" textlink="">
      <xdr:nvSpPr>
        <xdr:cNvPr id="4694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4695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30</xdr:row>
      <xdr:rowOff>381000</xdr:rowOff>
    </xdr:from>
    <xdr:to>
      <xdr:col>2</xdr:col>
      <xdr:colOff>5099050</xdr:colOff>
      <xdr:row>31</xdr:row>
      <xdr:rowOff>390525</xdr:rowOff>
    </xdr:to>
    <xdr:sp macro="" textlink="">
      <xdr:nvSpPr>
        <xdr:cNvPr id="4696" name="WordArt 75"/>
        <xdr:cNvSpPr>
          <a:spLocks noChangeArrowheads="1" noChangeShapeType="1" noTextEdit="1"/>
        </xdr:cNvSpPr>
      </xdr:nvSpPr>
      <xdr:spPr bwMode="auto">
        <a:xfrm>
          <a:off x="20681950" y="44386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4697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4698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685800</xdr:colOff>
      <xdr:row>31</xdr:row>
      <xdr:rowOff>9525</xdr:rowOff>
    </xdr:to>
    <xdr:sp macro="" textlink="">
      <xdr:nvSpPr>
        <xdr:cNvPr id="4699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4700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30</xdr:row>
      <xdr:rowOff>381000</xdr:rowOff>
    </xdr:from>
    <xdr:to>
      <xdr:col>3</xdr:col>
      <xdr:colOff>5099050</xdr:colOff>
      <xdr:row>31</xdr:row>
      <xdr:rowOff>390525</xdr:rowOff>
    </xdr:to>
    <xdr:sp macro="" textlink="">
      <xdr:nvSpPr>
        <xdr:cNvPr id="4701" name="WordArt 75"/>
        <xdr:cNvSpPr>
          <a:spLocks noChangeArrowheads="1" noChangeShapeType="1" noTextEdit="1"/>
        </xdr:cNvSpPr>
      </xdr:nvSpPr>
      <xdr:spPr bwMode="auto">
        <a:xfrm>
          <a:off x="28816300" y="44386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4702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768163</xdr:colOff>
      <xdr:row>31</xdr:row>
      <xdr:rowOff>317500</xdr:rowOff>
    </xdr:from>
    <xdr:to>
      <xdr:col>1</xdr:col>
      <xdr:colOff>3289300</xdr:colOff>
      <xdr:row>31</xdr:row>
      <xdr:rowOff>822274</xdr:rowOff>
    </xdr:to>
    <xdr:sp macro="" textlink="">
      <xdr:nvSpPr>
        <xdr:cNvPr id="4703" name="矩形 33"/>
        <xdr:cNvSpPr>
          <a:spLocks noChangeArrowheads="1"/>
        </xdr:cNvSpPr>
      </xdr:nvSpPr>
      <xdr:spPr bwMode="auto">
        <a:xfrm rot="-157762">
          <a:off x="8902513" y="4578985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4704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4705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30</xdr:row>
      <xdr:rowOff>381000</xdr:rowOff>
    </xdr:from>
    <xdr:to>
      <xdr:col>3</xdr:col>
      <xdr:colOff>5099050</xdr:colOff>
      <xdr:row>31</xdr:row>
      <xdr:rowOff>390525</xdr:rowOff>
    </xdr:to>
    <xdr:sp macro="" textlink="">
      <xdr:nvSpPr>
        <xdr:cNvPr id="4706" name="WordArt 75"/>
        <xdr:cNvSpPr>
          <a:spLocks noChangeArrowheads="1" noChangeShapeType="1" noTextEdit="1"/>
        </xdr:cNvSpPr>
      </xdr:nvSpPr>
      <xdr:spPr bwMode="auto">
        <a:xfrm>
          <a:off x="28816300" y="44386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2085975</xdr:colOff>
      <xdr:row>31</xdr:row>
      <xdr:rowOff>9525</xdr:rowOff>
    </xdr:to>
    <xdr:sp macro="" textlink="">
      <xdr:nvSpPr>
        <xdr:cNvPr id="4707" name="WordArt 75"/>
        <xdr:cNvSpPr>
          <a:spLocks noChangeArrowheads="1" noChangeShapeType="1" noTextEdit="1"/>
        </xdr:cNvSpPr>
      </xdr:nvSpPr>
      <xdr:spPr bwMode="auto">
        <a:xfrm>
          <a:off x="2440305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768163</xdr:colOff>
      <xdr:row>31</xdr:row>
      <xdr:rowOff>317500</xdr:rowOff>
    </xdr:from>
    <xdr:to>
      <xdr:col>3</xdr:col>
      <xdr:colOff>3289300</xdr:colOff>
      <xdr:row>31</xdr:row>
      <xdr:rowOff>822274</xdr:rowOff>
    </xdr:to>
    <xdr:sp macro="" textlink="">
      <xdr:nvSpPr>
        <xdr:cNvPr id="4708" name="矩形 33"/>
        <xdr:cNvSpPr>
          <a:spLocks noChangeArrowheads="1"/>
        </xdr:cNvSpPr>
      </xdr:nvSpPr>
      <xdr:spPr bwMode="auto">
        <a:xfrm rot="-157762">
          <a:off x="25171213" y="4578985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4709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685800</xdr:colOff>
      <xdr:row>17</xdr:row>
      <xdr:rowOff>9525</xdr:rowOff>
    </xdr:to>
    <xdr:sp macro="" textlink="">
      <xdr:nvSpPr>
        <xdr:cNvPr id="4710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4711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16</xdr:row>
      <xdr:rowOff>381000</xdr:rowOff>
    </xdr:from>
    <xdr:to>
      <xdr:col>2</xdr:col>
      <xdr:colOff>5099050</xdr:colOff>
      <xdr:row>17</xdr:row>
      <xdr:rowOff>390525</xdr:rowOff>
    </xdr:to>
    <xdr:sp macro="" textlink="">
      <xdr:nvSpPr>
        <xdr:cNvPr id="4712" name="WordArt 75"/>
        <xdr:cNvSpPr>
          <a:spLocks noChangeArrowheads="1" noChangeShapeType="1" noTextEdit="1"/>
        </xdr:cNvSpPr>
      </xdr:nvSpPr>
      <xdr:spPr bwMode="auto">
        <a:xfrm>
          <a:off x="20681950" y="23964900"/>
          <a:ext cx="685800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4713" name="WordArt 75"/>
        <xdr:cNvSpPr>
          <a:spLocks noChangeArrowheads="1" noChangeShapeType="1" noTextEdit="1"/>
        </xdr:cNvSpPr>
      </xdr:nvSpPr>
      <xdr:spPr bwMode="auto">
        <a:xfrm>
          <a:off x="16268700" y="23583900"/>
          <a:ext cx="2085975" cy="13620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4714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685800</xdr:colOff>
      <xdr:row>24</xdr:row>
      <xdr:rowOff>9525</xdr:rowOff>
    </xdr:to>
    <xdr:sp macro="" textlink="">
      <xdr:nvSpPr>
        <xdr:cNvPr id="4715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4716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23</xdr:row>
      <xdr:rowOff>381000</xdr:rowOff>
    </xdr:from>
    <xdr:to>
      <xdr:col>2</xdr:col>
      <xdr:colOff>5099050</xdr:colOff>
      <xdr:row>24</xdr:row>
      <xdr:rowOff>390525</xdr:rowOff>
    </xdr:to>
    <xdr:sp macro="" textlink="">
      <xdr:nvSpPr>
        <xdr:cNvPr id="4717" name="WordArt 75"/>
        <xdr:cNvSpPr>
          <a:spLocks noChangeArrowheads="1" noChangeShapeType="1" noTextEdit="1"/>
        </xdr:cNvSpPr>
      </xdr:nvSpPr>
      <xdr:spPr bwMode="auto">
        <a:xfrm>
          <a:off x="20681950" y="3411855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4718" name="WordArt 75"/>
        <xdr:cNvSpPr>
          <a:spLocks noChangeArrowheads="1" noChangeShapeType="1" noTextEdit="1"/>
        </xdr:cNvSpPr>
      </xdr:nvSpPr>
      <xdr:spPr bwMode="auto">
        <a:xfrm>
          <a:off x="16268700" y="33737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4719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685800</xdr:colOff>
      <xdr:row>31</xdr:row>
      <xdr:rowOff>9525</xdr:rowOff>
    </xdr:to>
    <xdr:sp macro="" textlink="">
      <xdr:nvSpPr>
        <xdr:cNvPr id="4720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4721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30</xdr:row>
      <xdr:rowOff>381000</xdr:rowOff>
    </xdr:from>
    <xdr:to>
      <xdr:col>2</xdr:col>
      <xdr:colOff>5099050</xdr:colOff>
      <xdr:row>31</xdr:row>
      <xdr:rowOff>390525</xdr:rowOff>
    </xdr:to>
    <xdr:sp macro="" textlink="">
      <xdr:nvSpPr>
        <xdr:cNvPr id="4722" name="WordArt 75"/>
        <xdr:cNvSpPr>
          <a:spLocks noChangeArrowheads="1" noChangeShapeType="1" noTextEdit="1"/>
        </xdr:cNvSpPr>
      </xdr:nvSpPr>
      <xdr:spPr bwMode="auto">
        <a:xfrm>
          <a:off x="20681950" y="44386500"/>
          <a:ext cx="685800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4723" name="WordArt 75"/>
        <xdr:cNvSpPr>
          <a:spLocks noChangeArrowheads="1" noChangeShapeType="1" noTextEdit="1"/>
        </xdr:cNvSpPr>
      </xdr:nvSpPr>
      <xdr:spPr bwMode="auto">
        <a:xfrm>
          <a:off x="16268700" y="4400550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2</xdr:row>
      <xdr:rowOff>304800</xdr:rowOff>
    </xdr:to>
    <xdr:sp macro="" textlink="">
      <xdr:nvSpPr>
        <xdr:cNvPr id="472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3276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2085975</xdr:colOff>
      <xdr:row>8</xdr:row>
      <xdr:rowOff>9525</xdr:rowOff>
    </xdr:to>
    <xdr:sp macro="" textlink="">
      <xdr:nvSpPr>
        <xdr:cNvPr id="4725" name="WordArt 75"/>
        <xdr:cNvSpPr>
          <a:spLocks noChangeArrowheads="1" noChangeShapeType="1" noTextEdit="1"/>
        </xdr:cNvSpPr>
      </xdr:nvSpPr>
      <xdr:spPr bwMode="auto">
        <a:xfrm>
          <a:off x="0" y="10496550"/>
          <a:ext cx="2085975" cy="1476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26" name="矩形 4725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27" name="矩形 9750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28" name="矩形 9751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29" name="矩形 4728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30" name="矩形 9753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31" name="矩形 9754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32" name="矩形 4731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33" name="矩形 9756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34" name="矩形 9757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35" name="矩形 4734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36" name="矩形 9759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37" name="矩形 9760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38" name="矩形 4737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39" name="矩形 9762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40" name="矩形 9763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41" name="矩形 4740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42" name="矩形 9765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43" name="矩形 9766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44" name="矩形 4743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45" name="矩形 9768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46" name="矩形 9769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47" name="矩形 4746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48" name="矩形 9771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49" name="矩形 4748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50" name="矩形 9773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51" name="矩形 9774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52" name="矩形 4751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53" name="矩形 9776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54" name="矩形 4753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55" name="矩形 9778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56" name="矩形 9779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57" name="矩形 4756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58" name="矩形 9781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59" name="矩形 9782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60" name="矩形 4759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61" name="矩形 9784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62" name="矩形 9785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63" name="矩形 4762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64" name="矩形 9787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65" name="矩形 9788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66" name="矩形 4765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67" name="矩形 9790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68" name="矩形 9791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69" name="矩形 4768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70" name="矩形 9793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71" name="矩形 9794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72" name="矩形 4771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73" name="矩形 9796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676275</xdr:rowOff>
    </xdr:from>
    <xdr:to>
      <xdr:col>0</xdr:col>
      <xdr:colOff>8097116</xdr:colOff>
      <xdr:row>9</xdr:row>
      <xdr:rowOff>609600</xdr:rowOff>
    </xdr:to>
    <xdr:sp macro="" textlink="">
      <xdr:nvSpPr>
        <xdr:cNvPr id="4774" name="矩形 9797"/>
        <xdr:cNvSpPr>
          <a:spLocks noChangeArrowheads="1"/>
        </xdr:cNvSpPr>
      </xdr:nvSpPr>
      <xdr:spPr bwMode="auto">
        <a:xfrm rot="-157762">
          <a:off x="2714625" y="12639675"/>
          <a:ext cx="538249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75" name="矩形 4774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76" name="矩形 9799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77" name="矩形 4776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78" name="矩形 9801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2714625</xdr:colOff>
      <xdr:row>8</xdr:row>
      <xdr:rowOff>609600</xdr:rowOff>
    </xdr:from>
    <xdr:to>
      <xdr:col>0</xdr:col>
      <xdr:colOff>8097116</xdr:colOff>
      <xdr:row>9</xdr:row>
      <xdr:rowOff>533400</xdr:rowOff>
    </xdr:to>
    <xdr:sp macro="" textlink="">
      <xdr:nvSpPr>
        <xdr:cNvPr id="4779" name="矩形 9802"/>
        <xdr:cNvSpPr>
          <a:spLocks noChangeArrowheads="1"/>
        </xdr:cNvSpPr>
      </xdr:nvSpPr>
      <xdr:spPr bwMode="auto">
        <a:xfrm rot="-157762">
          <a:off x="2714625" y="12573000"/>
          <a:ext cx="538249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3024187</xdr:colOff>
      <xdr:row>8</xdr:row>
      <xdr:rowOff>766096</xdr:rowOff>
    </xdr:from>
    <xdr:ext cx="1685298" cy="870944"/>
    <xdr:sp macro="" textlink="">
      <xdr:nvSpPr>
        <xdr:cNvPr id="4780" name="矩形 4779"/>
        <xdr:cNvSpPr/>
      </xdr:nvSpPr>
      <xdr:spPr>
        <a:xfrm rot="21442238">
          <a:off x="3024187" y="12729496"/>
          <a:ext cx="1685298" cy="8709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4500" b="1" i="0" u="none" strike="noStrike" baseline="0">
              <a:solidFill>
                <a:srgbClr val="800080"/>
              </a:solidFill>
              <a:latin typeface="和平海報體"/>
            </a:rPr>
            <a:t>　</a:t>
          </a:r>
        </a:p>
      </xdr:txBody>
    </xdr:sp>
    <xdr:clientData/>
  </xdr:oneCellAnchor>
  <xdr:twoCellAnchor editAs="oneCell">
    <xdr:from>
      <xdr:col>0</xdr:col>
      <xdr:colOff>2781300</xdr:colOff>
      <xdr:row>8</xdr:row>
      <xdr:rowOff>676275</xdr:rowOff>
    </xdr:from>
    <xdr:to>
      <xdr:col>1</xdr:col>
      <xdr:colOff>10391</xdr:colOff>
      <xdr:row>9</xdr:row>
      <xdr:rowOff>609600</xdr:rowOff>
    </xdr:to>
    <xdr:sp macro="" textlink="">
      <xdr:nvSpPr>
        <xdr:cNvPr id="4781" name="矩形 9804"/>
        <xdr:cNvSpPr>
          <a:spLocks noChangeArrowheads="1"/>
        </xdr:cNvSpPr>
      </xdr:nvSpPr>
      <xdr:spPr bwMode="auto">
        <a:xfrm rot="-157762">
          <a:off x="2781300" y="12639675"/>
          <a:ext cx="5363441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4783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2085975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685800</xdr:colOff>
      <xdr:row>17</xdr:row>
      <xdr:rowOff>9525</xdr:rowOff>
    </xdr:to>
    <xdr:sp macro="" textlink="">
      <xdr:nvSpPr>
        <xdr:cNvPr id="4784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685800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4785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2085975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16</xdr:row>
      <xdr:rowOff>381000</xdr:rowOff>
    </xdr:from>
    <xdr:to>
      <xdr:col>2</xdr:col>
      <xdr:colOff>5099050</xdr:colOff>
      <xdr:row>17</xdr:row>
      <xdr:rowOff>390525</xdr:rowOff>
    </xdr:to>
    <xdr:sp macro="" textlink="">
      <xdr:nvSpPr>
        <xdr:cNvPr id="4786" name="WordArt 75"/>
        <xdr:cNvSpPr>
          <a:spLocks noChangeArrowheads="1" noChangeShapeType="1" noTextEdit="1"/>
        </xdr:cNvSpPr>
      </xdr:nvSpPr>
      <xdr:spPr bwMode="auto">
        <a:xfrm>
          <a:off x="20720050" y="13944600"/>
          <a:ext cx="685800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2085975</xdr:colOff>
      <xdr:row>17</xdr:row>
      <xdr:rowOff>9525</xdr:rowOff>
    </xdr:to>
    <xdr:sp macro="" textlink="">
      <xdr:nvSpPr>
        <xdr:cNvPr id="4787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2085975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4789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2085975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685800</xdr:colOff>
      <xdr:row>31</xdr:row>
      <xdr:rowOff>9525</xdr:rowOff>
    </xdr:to>
    <xdr:sp macro="" textlink="">
      <xdr:nvSpPr>
        <xdr:cNvPr id="4790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685800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4791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2085975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30</xdr:row>
      <xdr:rowOff>381000</xdr:rowOff>
    </xdr:from>
    <xdr:to>
      <xdr:col>2</xdr:col>
      <xdr:colOff>5099050</xdr:colOff>
      <xdr:row>31</xdr:row>
      <xdr:rowOff>390525</xdr:rowOff>
    </xdr:to>
    <xdr:sp macro="" textlink="">
      <xdr:nvSpPr>
        <xdr:cNvPr id="4792" name="WordArt 75"/>
        <xdr:cNvSpPr>
          <a:spLocks noChangeArrowheads="1" noChangeShapeType="1" noTextEdit="1"/>
        </xdr:cNvSpPr>
      </xdr:nvSpPr>
      <xdr:spPr bwMode="auto">
        <a:xfrm>
          <a:off x="20720050" y="13944600"/>
          <a:ext cx="685800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2</xdr:col>
      <xdr:colOff>2085975</xdr:colOff>
      <xdr:row>31</xdr:row>
      <xdr:rowOff>9525</xdr:rowOff>
    </xdr:to>
    <xdr:sp macro="" textlink="">
      <xdr:nvSpPr>
        <xdr:cNvPr id="4793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2085975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4795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2085975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685800</xdr:colOff>
      <xdr:row>24</xdr:row>
      <xdr:rowOff>9525</xdr:rowOff>
    </xdr:to>
    <xdr:sp macro="" textlink="">
      <xdr:nvSpPr>
        <xdr:cNvPr id="4796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685800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4797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2085975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23</xdr:row>
      <xdr:rowOff>381000</xdr:rowOff>
    </xdr:from>
    <xdr:to>
      <xdr:col>2</xdr:col>
      <xdr:colOff>5099050</xdr:colOff>
      <xdr:row>24</xdr:row>
      <xdr:rowOff>390525</xdr:rowOff>
    </xdr:to>
    <xdr:sp macro="" textlink="">
      <xdr:nvSpPr>
        <xdr:cNvPr id="4798" name="WordArt 75"/>
        <xdr:cNvSpPr>
          <a:spLocks noChangeArrowheads="1" noChangeShapeType="1" noTextEdit="1"/>
        </xdr:cNvSpPr>
      </xdr:nvSpPr>
      <xdr:spPr bwMode="auto">
        <a:xfrm>
          <a:off x="20720050" y="13944600"/>
          <a:ext cx="685800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2</xdr:col>
      <xdr:colOff>2085975</xdr:colOff>
      <xdr:row>24</xdr:row>
      <xdr:rowOff>9525</xdr:rowOff>
    </xdr:to>
    <xdr:sp macro="" textlink="">
      <xdr:nvSpPr>
        <xdr:cNvPr id="4799" name="WordArt 75"/>
        <xdr:cNvSpPr>
          <a:spLocks noChangeArrowheads="1" noChangeShapeType="1" noTextEdit="1"/>
        </xdr:cNvSpPr>
      </xdr:nvSpPr>
      <xdr:spPr bwMode="auto">
        <a:xfrm>
          <a:off x="16306800" y="13563600"/>
          <a:ext cx="2085975" cy="1381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4</xdr:col>
      <xdr:colOff>2406464</xdr:colOff>
      <xdr:row>6</xdr:row>
      <xdr:rowOff>1079501</xdr:rowOff>
    </xdr:from>
    <xdr:to>
      <xdr:col>4</xdr:col>
      <xdr:colOff>4927601</xdr:colOff>
      <xdr:row>7</xdr:row>
      <xdr:rowOff>98375</xdr:rowOff>
    </xdr:to>
    <xdr:sp macro="" textlink="">
      <xdr:nvSpPr>
        <xdr:cNvPr id="4806" name="矩形 33"/>
        <xdr:cNvSpPr>
          <a:spLocks noChangeArrowheads="1"/>
        </xdr:cNvSpPr>
      </xdr:nvSpPr>
      <xdr:spPr bwMode="auto">
        <a:xfrm rot="-157762">
          <a:off x="35020064" y="10185401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7</xdr:row>
      <xdr:rowOff>0</xdr:rowOff>
    </xdr:from>
    <xdr:to>
      <xdr:col>4</xdr:col>
      <xdr:colOff>2085975</xdr:colOff>
      <xdr:row>8</xdr:row>
      <xdr:rowOff>9525</xdr:rowOff>
    </xdr:to>
    <xdr:sp macro="" textlink="">
      <xdr:nvSpPr>
        <xdr:cNvPr id="4807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4</xdr:col>
      <xdr:colOff>2085975</xdr:colOff>
      <xdr:row>8</xdr:row>
      <xdr:rowOff>9525</xdr:rowOff>
    </xdr:to>
    <xdr:sp macro="" textlink="">
      <xdr:nvSpPr>
        <xdr:cNvPr id="4808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2406463</xdr:colOff>
      <xdr:row>13</xdr:row>
      <xdr:rowOff>1231900</xdr:rowOff>
    </xdr:from>
    <xdr:to>
      <xdr:col>0</xdr:col>
      <xdr:colOff>4927600</xdr:colOff>
      <xdr:row>14</xdr:row>
      <xdr:rowOff>250774</xdr:rowOff>
    </xdr:to>
    <xdr:sp macro="" textlink="">
      <xdr:nvSpPr>
        <xdr:cNvPr id="4809" name="矩形 33"/>
        <xdr:cNvSpPr>
          <a:spLocks noChangeArrowheads="1"/>
        </xdr:cNvSpPr>
      </xdr:nvSpPr>
      <xdr:spPr bwMode="auto">
        <a:xfrm rot="-157762">
          <a:off x="2406463" y="103378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2085975</xdr:colOff>
      <xdr:row>15</xdr:row>
      <xdr:rowOff>9525</xdr:rowOff>
    </xdr:to>
    <xdr:sp macro="" textlink="">
      <xdr:nvSpPr>
        <xdr:cNvPr id="4810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2085975</xdr:colOff>
      <xdr:row>15</xdr:row>
      <xdr:rowOff>9525</xdr:rowOff>
    </xdr:to>
    <xdr:sp macro="" textlink="">
      <xdr:nvSpPr>
        <xdr:cNvPr id="4811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2</xdr:col>
      <xdr:colOff>2406463</xdr:colOff>
      <xdr:row>13</xdr:row>
      <xdr:rowOff>1231900</xdr:rowOff>
    </xdr:from>
    <xdr:to>
      <xdr:col>2</xdr:col>
      <xdr:colOff>4927600</xdr:colOff>
      <xdr:row>14</xdr:row>
      <xdr:rowOff>250774</xdr:rowOff>
    </xdr:to>
    <xdr:sp macro="" textlink="">
      <xdr:nvSpPr>
        <xdr:cNvPr id="4812" name="矩形 33"/>
        <xdr:cNvSpPr>
          <a:spLocks noChangeArrowheads="1"/>
        </xdr:cNvSpPr>
      </xdr:nvSpPr>
      <xdr:spPr bwMode="auto">
        <a:xfrm rot="-157762">
          <a:off x="2406463" y="103378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813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2</xdr:col>
      <xdr:colOff>2085975</xdr:colOff>
      <xdr:row>15</xdr:row>
      <xdr:rowOff>9525</xdr:rowOff>
    </xdr:to>
    <xdr:sp macro="" textlink="">
      <xdr:nvSpPr>
        <xdr:cNvPr id="4814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4</xdr:col>
      <xdr:colOff>2406463</xdr:colOff>
      <xdr:row>13</xdr:row>
      <xdr:rowOff>1041399</xdr:rowOff>
    </xdr:from>
    <xdr:to>
      <xdr:col>4</xdr:col>
      <xdr:colOff>4927600</xdr:colOff>
      <xdr:row>14</xdr:row>
      <xdr:rowOff>60273</xdr:rowOff>
    </xdr:to>
    <xdr:sp macro="" textlink="">
      <xdr:nvSpPr>
        <xdr:cNvPr id="4815" name="矩形 33"/>
        <xdr:cNvSpPr>
          <a:spLocks noChangeArrowheads="1"/>
        </xdr:cNvSpPr>
      </xdr:nvSpPr>
      <xdr:spPr bwMode="auto">
        <a:xfrm rot="-157762">
          <a:off x="35020063" y="20434299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2085975</xdr:colOff>
      <xdr:row>15</xdr:row>
      <xdr:rowOff>9525</xdr:rowOff>
    </xdr:to>
    <xdr:sp macro="" textlink="">
      <xdr:nvSpPr>
        <xdr:cNvPr id="4816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14</xdr:row>
      <xdr:rowOff>0</xdr:rowOff>
    </xdr:from>
    <xdr:to>
      <xdr:col>4</xdr:col>
      <xdr:colOff>2085975</xdr:colOff>
      <xdr:row>15</xdr:row>
      <xdr:rowOff>9525</xdr:rowOff>
    </xdr:to>
    <xdr:sp macro="" textlink="">
      <xdr:nvSpPr>
        <xdr:cNvPr id="4817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2406463</xdr:colOff>
      <xdr:row>20</xdr:row>
      <xdr:rowOff>1231900</xdr:rowOff>
    </xdr:from>
    <xdr:to>
      <xdr:col>0</xdr:col>
      <xdr:colOff>4927600</xdr:colOff>
      <xdr:row>21</xdr:row>
      <xdr:rowOff>250774</xdr:rowOff>
    </xdr:to>
    <xdr:sp macro="" textlink="">
      <xdr:nvSpPr>
        <xdr:cNvPr id="4818" name="矩形 33"/>
        <xdr:cNvSpPr>
          <a:spLocks noChangeArrowheads="1"/>
        </xdr:cNvSpPr>
      </xdr:nvSpPr>
      <xdr:spPr bwMode="auto">
        <a:xfrm rot="-157762">
          <a:off x="2406463" y="103378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2085975</xdr:colOff>
      <xdr:row>22</xdr:row>
      <xdr:rowOff>9525</xdr:rowOff>
    </xdr:to>
    <xdr:sp macro="" textlink="">
      <xdr:nvSpPr>
        <xdr:cNvPr id="4819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2085975</xdr:colOff>
      <xdr:row>22</xdr:row>
      <xdr:rowOff>9525</xdr:rowOff>
    </xdr:to>
    <xdr:sp macro="" textlink="">
      <xdr:nvSpPr>
        <xdr:cNvPr id="4820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2</xdr:col>
      <xdr:colOff>2406463</xdr:colOff>
      <xdr:row>20</xdr:row>
      <xdr:rowOff>1231900</xdr:rowOff>
    </xdr:from>
    <xdr:to>
      <xdr:col>2</xdr:col>
      <xdr:colOff>4927600</xdr:colOff>
      <xdr:row>21</xdr:row>
      <xdr:rowOff>250774</xdr:rowOff>
    </xdr:to>
    <xdr:sp macro="" textlink="">
      <xdr:nvSpPr>
        <xdr:cNvPr id="4821" name="矩形 33"/>
        <xdr:cNvSpPr>
          <a:spLocks noChangeArrowheads="1"/>
        </xdr:cNvSpPr>
      </xdr:nvSpPr>
      <xdr:spPr bwMode="auto">
        <a:xfrm rot="-157762">
          <a:off x="2406463" y="103378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2085975</xdr:colOff>
      <xdr:row>22</xdr:row>
      <xdr:rowOff>9525</xdr:rowOff>
    </xdr:to>
    <xdr:sp macro="" textlink="">
      <xdr:nvSpPr>
        <xdr:cNvPr id="4822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2085975</xdr:colOff>
      <xdr:row>22</xdr:row>
      <xdr:rowOff>9525</xdr:rowOff>
    </xdr:to>
    <xdr:sp macro="" textlink="">
      <xdr:nvSpPr>
        <xdr:cNvPr id="4823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2406463</xdr:colOff>
      <xdr:row>27</xdr:row>
      <xdr:rowOff>1231900</xdr:rowOff>
    </xdr:from>
    <xdr:to>
      <xdr:col>0</xdr:col>
      <xdr:colOff>4927600</xdr:colOff>
      <xdr:row>28</xdr:row>
      <xdr:rowOff>250774</xdr:rowOff>
    </xdr:to>
    <xdr:sp macro="" textlink="">
      <xdr:nvSpPr>
        <xdr:cNvPr id="4824" name="矩形 33"/>
        <xdr:cNvSpPr>
          <a:spLocks noChangeArrowheads="1"/>
        </xdr:cNvSpPr>
      </xdr:nvSpPr>
      <xdr:spPr bwMode="auto">
        <a:xfrm rot="-157762">
          <a:off x="2406463" y="103378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4825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2085975</xdr:colOff>
      <xdr:row>29</xdr:row>
      <xdr:rowOff>9525</xdr:rowOff>
    </xdr:to>
    <xdr:sp macro="" textlink="">
      <xdr:nvSpPr>
        <xdr:cNvPr id="4826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2</xdr:col>
      <xdr:colOff>2406463</xdr:colOff>
      <xdr:row>27</xdr:row>
      <xdr:rowOff>1231900</xdr:rowOff>
    </xdr:from>
    <xdr:to>
      <xdr:col>2</xdr:col>
      <xdr:colOff>4927600</xdr:colOff>
      <xdr:row>28</xdr:row>
      <xdr:rowOff>250774</xdr:rowOff>
    </xdr:to>
    <xdr:sp macro="" textlink="">
      <xdr:nvSpPr>
        <xdr:cNvPr id="4827" name="矩形 33"/>
        <xdr:cNvSpPr>
          <a:spLocks noChangeArrowheads="1"/>
        </xdr:cNvSpPr>
      </xdr:nvSpPr>
      <xdr:spPr bwMode="auto">
        <a:xfrm rot="-157762">
          <a:off x="2406463" y="103378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2085975</xdr:colOff>
      <xdr:row>29</xdr:row>
      <xdr:rowOff>9525</xdr:rowOff>
    </xdr:to>
    <xdr:sp macro="" textlink="">
      <xdr:nvSpPr>
        <xdr:cNvPr id="4828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27</xdr:row>
      <xdr:rowOff>1333500</xdr:rowOff>
    </xdr:from>
    <xdr:to>
      <xdr:col>2</xdr:col>
      <xdr:colOff>2085975</xdr:colOff>
      <xdr:row>28</xdr:row>
      <xdr:rowOff>1343025</xdr:rowOff>
    </xdr:to>
    <xdr:sp macro="" textlink="">
      <xdr:nvSpPr>
        <xdr:cNvPr id="4829" name="WordArt 75"/>
        <xdr:cNvSpPr>
          <a:spLocks noChangeArrowheads="1" noChangeShapeType="1" noTextEdit="1"/>
        </xdr:cNvSpPr>
      </xdr:nvSpPr>
      <xdr:spPr bwMode="auto">
        <a:xfrm>
          <a:off x="16306800" y="414147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4</xdr:col>
      <xdr:colOff>2406463</xdr:colOff>
      <xdr:row>27</xdr:row>
      <xdr:rowOff>1231900</xdr:rowOff>
    </xdr:from>
    <xdr:to>
      <xdr:col>4</xdr:col>
      <xdr:colOff>4927600</xdr:colOff>
      <xdr:row>28</xdr:row>
      <xdr:rowOff>250774</xdr:rowOff>
    </xdr:to>
    <xdr:sp macro="" textlink="">
      <xdr:nvSpPr>
        <xdr:cNvPr id="4830" name="矩形 33"/>
        <xdr:cNvSpPr>
          <a:spLocks noChangeArrowheads="1"/>
        </xdr:cNvSpPr>
      </xdr:nvSpPr>
      <xdr:spPr bwMode="auto">
        <a:xfrm rot="-157762">
          <a:off x="2406463" y="103378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831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2085975</xdr:colOff>
      <xdr:row>29</xdr:row>
      <xdr:rowOff>9525</xdr:rowOff>
    </xdr:to>
    <xdr:sp macro="" textlink="">
      <xdr:nvSpPr>
        <xdr:cNvPr id="4832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4</xdr:col>
      <xdr:colOff>1834964</xdr:colOff>
      <xdr:row>34</xdr:row>
      <xdr:rowOff>660400</xdr:rowOff>
    </xdr:from>
    <xdr:to>
      <xdr:col>4</xdr:col>
      <xdr:colOff>4356101</xdr:colOff>
      <xdr:row>34</xdr:row>
      <xdr:rowOff>1165174</xdr:rowOff>
    </xdr:to>
    <xdr:sp macro="" textlink="">
      <xdr:nvSpPr>
        <xdr:cNvPr id="4833" name="矩形 33"/>
        <xdr:cNvSpPr>
          <a:spLocks noChangeArrowheads="1"/>
        </xdr:cNvSpPr>
      </xdr:nvSpPr>
      <xdr:spPr bwMode="auto">
        <a:xfrm rot="-157762">
          <a:off x="34448564" y="51142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4834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2085975</xdr:colOff>
      <xdr:row>36</xdr:row>
      <xdr:rowOff>9525</xdr:rowOff>
    </xdr:to>
    <xdr:sp macro="" textlink="">
      <xdr:nvSpPr>
        <xdr:cNvPr id="4835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2</xdr:col>
      <xdr:colOff>2558863</xdr:colOff>
      <xdr:row>34</xdr:row>
      <xdr:rowOff>1231901</xdr:rowOff>
    </xdr:from>
    <xdr:to>
      <xdr:col>2</xdr:col>
      <xdr:colOff>5080000</xdr:colOff>
      <xdr:row>35</xdr:row>
      <xdr:rowOff>250775</xdr:rowOff>
    </xdr:to>
    <xdr:sp macro="" textlink="">
      <xdr:nvSpPr>
        <xdr:cNvPr id="4836" name="矩形 33"/>
        <xdr:cNvSpPr>
          <a:spLocks noChangeArrowheads="1"/>
        </xdr:cNvSpPr>
      </xdr:nvSpPr>
      <xdr:spPr bwMode="auto">
        <a:xfrm rot="-157762">
          <a:off x="18865663" y="51714401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2085975</xdr:colOff>
      <xdr:row>36</xdr:row>
      <xdr:rowOff>9525</xdr:rowOff>
    </xdr:to>
    <xdr:sp macro="" textlink="">
      <xdr:nvSpPr>
        <xdr:cNvPr id="4837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2085975</xdr:colOff>
      <xdr:row>36</xdr:row>
      <xdr:rowOff>9525</xdr:rowOff>
    </xdr:to>
    <xdr:sp macro="" textlink="">
      <xdr:nvSpPr>
        <xdr:cNvPr id="4838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2406463</xdr:colOff>
      <xdr:row>34</xdr:row>
      <xdr:rowOff>1231900</xdr:rowOff>
    </xdr:from>
    <xdr:to>
      <xdr:col>0</xdr:col>
      <xdr:colOff>4927600</xdr:colOff>
      <xdr:row>35</xdr:row>
      <xdr:rowOff>250774</xdr:rowOff>
    </xdr:to>
    <xdr:sp macro="" textlink="">
      <xdr:nvSpPr>
        <xdr:cNvPr id="4839" name="矩形 33"/>
        <xdr:cNvSpPr>
          <a:spLocks noChangeArrowheads="1"/>
        </xdr:cNvSpPr>
      </xdr:nvSpPr>
      <xdr:spPr bwMode="auto">
        <a:xfrm rot="-157762">
          <a:off x="2406463" y="103378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2085975</xdr:colOff>
      <xdr:row>36</xdr:row>
      <xdr:rowOff>9525</xdr:rowOff>
    </xdr:to>
    <xdr:sp macro="" textlink="">
      <xdr:nvSpPr>
        <xdr:cNvPr id="4840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2085975</xdr:colOff>
      <xdr:row>36</xdr:row>
      <xdr:rowOff>9525</xdr:rowOff>
    </xdr:to>
    <xdr:sp macro="" textlink="">
      <xdr:nvSpPr>
        <xdr:cNvPr id="4841" name="WordArt 75"/>
        <xdr:cNvSpPr>
          <a:spLocks noChangeArrowheads="1" noChangeShapeType="1" noTextEdit="1"/>
        </xdr:cNvSpPr>
      </xdr:nvSpPr>
      <xdr:spPr bwMode="auto">
        <a:xfrm>
          <a:off x="0" y="10591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2085975</xdr:colOff>
      <xdr:row>15</xdr:row>
      <xdr:rowOff>9525</xdr:rowOff>
    </xdr:to>
    <xdr:sp macro="" textlink="">
      <xdr:nvSpPr>
        <xdr:cNvPr id="4842" name="WordArt 75"/>
        <xdr:cNvSpPr>
          <a:spLocks noChangeArrowheads="1" noChangeShapeType="1" noTextEdit="1"/>
        </xdr:cNvSpPr>
      </xdr:nvSpPr>
      <xdr:spPr bwMode="auto">
        <a:xfrm>
          <a:off x="8153400" y="20878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1</xdr:col>
      <xdr:colOff>2085975</xdr:colOff>
      <xdr:row>22</xdr:row>
      <xdr:rowOff>9525</xdr:rowOff>
    </xdr:to>
    <xdr:sp macro="" textlink="">
      <xdr:nvSpPr>
        <xdr:cNvPr id="4843" name="WordArt 75"/>
        <xdr:cNvSpPr>
          <a:spLocks noChangeArrowheads="1" noChangeShapeType="1" noTextEdit="1"/>
        </xdr:cNvSpPr>
      </xdr:nvSpPr>
      <xdr:spPr bwMode="auto">
        <a:xfrm>
          <a:off x="8153400" y="20878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2085975</xdr:colOff>
      <xdr:row>22</xdr:row>
      <xdr:rowOff>9525</xdr:rowOff>
    </xdr:to>
    <xdr:sp macro="" textlink="">
      <xdr:nvSpPr>
        <xdr:cNvPr id="4844" name="WordArt 75"/>
        <xdr:cNvSpPr>
          <a:spLocks noChangeArrowheads="1" noChangeShapeType="1" noTextEdit="1"/>
        </xdr:cNvSpPr>
      </xdr:nvSpPr>
      <xdr:spPr bwMode="auto">
        <a:xfrm>
          <a:off x="8153400" y="20878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2085975</xdr:colOff>
      <xdr:row>29</xdr:row>
      <xdr:rowOff>9525</xdr:rowOff>
    </xdr:to>
    <xdr:sp macro="" textlink="">
      <xdr:nvSpPr>
        <xdr:cNvPr id="4845" name="WordArt 75"/>
        <xdr:cNvSpPr>
          <a:spLocks noChangeArrowheads="1" noChangeShapeType="1" noTextEdit="1"/>
        </xdr:cNvSpPr>
      </xdr:nvSpPr>
      <xdr:spPr bwMode="auto">
        <a:xfrm>
          <a:off x="8153400" y="20878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2085975</xdr:colOff>
      <xdr:row>29</xdr:row>
      <xdr:rowOff>9525</xdr:rowOff>
    </xdr:to>
    <xdr:sp macro="" textlink="">
      <xdr:nvSpPr>
        <xdr:cNvPr id="4846" name="WordArt 75"/>
        <xdr:cNvSpPr>
          <a:spLocks noChangeArrowheads="1" noChangeShapeType="1" noTextEdit="1"/>
        </xdr:cNvSpPr>
      </xdr:nvSpPr>
      <xdr:spPr bwMode="auto">
        <a:xfrm>
          <a:off x="8153400" y="20878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2085975</xdr:colOff>
      <xdr:row>36</xdr:row>
      <xdr:rowOff>9525</xdr:rowOff>
    </xdr:to>
    <xdr:sp macro="" textlink="">
      <xdr:nvSpPr>
        <xdr:cNvPr id="4847" name="WordArt 75"/>
        <xdr:cNvSpPr>
          <a:spLocks noChangeArrowheads="1" noChangeShapeType="1" noTextEdit="1"/>
        </xdr:cNvSpPr>
      </xdr:nvSpPr>
      <xdr:spPr bwMode="auto">
        <a:xfrm>
          <a:off x="8153400" y="20878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35</xdr:row>
      <xdr:rowOff>0</xdr:rowOff>
    </xdr:from>
    <xdr:to>
      <xdr:col>1</xdr:col>
      <xdr:colOff>2085975</xdr:colOff>
      <xdr:row>36</xdr:row>
      <xdr:rowOff>9525</xdr:rowOff>
    </xdr:to>
    <xdr:sp macro="" textlink="">
      <xdr:nvSpPr>
        <xdr:cNvPr id="4848" name="WordArt 75"/>
        <xdr:cNvSpPr>
          <a:spLocks noChangeArrowheads="1" noChangeShapeType="1" noTextEdit="1"/>
        </xdr:cNvSpPr>
      </xdr:nvSpPr>
      <xdr:spPr bwMode="auto">
        <a:xfrm>
          <a:off x="8153400" y="20878800"/>
          <a:ext cx="2085975" cy="1495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7"/>
  <sheetViews>
    <sheetView tabSelected="1" view="pageBreakPreview" topLeftCell="A7" zoomScale="25" zoomScaleSheetLayoutView="25" zoomScalePageLayoutView="70" workbookViewId="0">
      <selection activeCell="B28" sqref="B28"/>
    </sheetView>
  </sheetViews>
  <sheetFormatPr defaultRowHeight="25.5"/>
  <cols>
    <col min="1" max="2" width="106.75" style="209" customWidth="1"/>
    <col min="3" max="4" width="106.75" style="213" customWidth="1"/>
    <col min="5" max="5" width="106.75" style="209" customWidth="1"/>
    <col min="6" max="12" width="9" style="124"/>
    <col min="13" max="13" width="34.375" style="124" customWidth="1"/>
    <col min="14" max="256" width="9" style="124"/>
    <col min="257" max="257" width="29.625" style="124" customWidth="1"/>
    <col min="258" max="258" width="31.75" style="124" customWidth="1"/>
    <col min="259" max="261" width="29.125" style="124" customWidth="1"/>
    <col min="262" max="512" width="9" style="124"/>
    <col min="513" max="513" width="29.625" style="124" customWidth="1"/>
    <col min="514" max="514" width="31.75" style="124" customWidth="1"/>
    <col min="515" max="517" width="29.125" style="124" customWidth="1"/>
    <col min="518" max="768" width="9" style="124"/>
    <col min="769" max="769" width="29.625" style="124" customWidth="1"/>
    <col min="770" max="770" width="31.75" style="124" customWidth="1"/>
    <col min="771" max="773" width="29.125" style="124" customWidth="1"/>
    <col min="774" max="1024" width="9" style="124"/>
    <col min="1025" max="1025" width="29.625" style="124" customWidth="1"/>
    <col min="1026" max="1026" width="31.75" style="124" customWidth="1"/>
    <col min="1027" max="1029" width="29.125" style="124" customWidth="1"/>
    <col min="1030" max="1280" width="9" style="124"/>
    <col min="1281" max="1281" width="29.625" style="124" customWidth="1"/>
    <col min="1282" max="1282" width="31.75" style="124" customWidth="1"/>
    <col min="1283" max="1285" width="29.125" style="124" customWidth="1"/>
    <col min="1286" max="1536" width="9" style="124"/>
    <col min="1537" max="1537" width="29.625" style="124" customWidth="1"/>
    <col min="1538" max="1538" width="31.75" style="124" customWidth="1"/>
    <col min="1539" max="1541" width="29.125" style="124" customWidth="1"/>
    <col min="1542" max="1792" width="9" style="124"/>
    <col min="1793" max="1793" width="29.625" style="124" customWidth="1"/>
    <col min="1794" max="1794" width="31.75" style="124" customWidth="1"/>
    <col min="1795" max="1797" width="29.125" style="124" customWidth="1"/>
    <col min="1798" max="2048" width="9" style="124"/>
    <col min="2049" max="2049" width="29.625" style="124" customWidth="1"/>
    <col min="2050" max="2050" width="31.75" style="124" customWidth="1"/>
    <col min="2051" max="2053" width="29.125" style="124" customWidth="1"/>
    <col min="2054" max="2304" width="9" style="124"/>
    <col min="2305" max="2305" width="29.625" style="124" customWidth="1"/>
    <col min="2306" max="2306" width="31.75" style="124" customWidth="1"/>
    <col min="2307" max="2309" width="29.125" style="124" customWidth="1"/>
    <col min="2310" max="2560" width="9" style="124"/>
    <col min="2561" max="2561" width="29.625" style="124" customWidth="1"/>
    <col min="2562" max="2562" width="31.75" style="124" customWidth="1"/>
    <col min="2563" max="2565" width="29.125" style="124" customWidth="1"/>
    <col min="2566" max="2816" width="9" style="124"/>
    <col min="2817" max="2817" width="29.625" style="124" customWidth="1"/>
    <col min="2818" max="2818" width="31.75" style="124" customWidth="1"/>
    <col min="2819" max="2821" width="29.125" style="124" customWidth="1"/>
    <col min="2822" max="3072" width="9" style="124"/>
    <col min="3073" max="3073" width="29.625" style="124" customWidth="1"/>
    <col min="3074" max="3074" width="31.75" style="124" customWidth="1"/>
    <col min="3075" max="3077" width="29.125" style="124" customWidth="1"/>
    <col min="3078" max="3328" width="9" style="124"/>
    <col min="3329" max="3329" width="29.625" style="124" customWidth="1"/>
    <col min="3330" max="3330" width="31.75" style="124" customWidth="1"/>
    <col min="3331" max="3333" width="29.125" style="124" customWidth="1"/>
    <col min="3334" max="3584" width="9" style="124"/>
    <col min="3585" max="3585" width="29.625" style="124" customWidth="1"/>
    <col min="3586" max="3586" width="31.75" style="124" customWidth="1"/>
    <col min="3587" max="3589" width="29.125" style="124" customWidth="1"/>
    <col min="3590" max="3840" width="9" style="124"/>
    <col min="3841" max="3841" width="29.625" style="124" customWidth="1"/>
    <col min="3842" max="3842" width="31.75" style="124" customWidth="1"/>
    <col min="3843" max="3845" width="29.125" style="124" customWidth="1"/>
    <col min="3846" max="4096" width="9" style="124"/>
    <col min="4097" max="4097" width="29.625" style="124" customWidth="1"/>
    <col min="4098" max="4098" width="31.75" style="124" customWidth="1"/>
    <col min="4099" max="4101" width="29.125" style="124" customWidth="1"/>
    <col min="4102" max="4352" width="9" style="124"/>
    <col min="4353" max="4353" width="29.625" style="124" customWidth="1"/>
    <col min="4354" max="4354" width="31.75" style="124" customWidth="1"/>
    <col min="4355" max="4357" width="29.125" style="124" customWidth="1"/>
    <col min="4358" max="4608" width="9" style="124"/>
    <col min="4609" max="4609" width="29.625" style="124" customWidth="1"/>
    <col min="4610" max="4610" width="31.75" style="124" customWidth="1"/>
    <col min="4611" max="4613" width="29.125" style="124" customWidth="1"/>
    <col min="4614" max="4864" width="9" style="124"/>
    <col min="4865" max="4865" width="29.625" style="124" customWidth="1"/>
    <col min="4866" max="4866" width="31.75" style="124" customWidth="1"/>
    <col min="4867" max="4869" width="29.125" style="124" customWidth="1"/>
    <col min="4870" max="5120" width="9" style="124"/>
    <col min="5121" max="5121" width="29.625" style="124" customWidth="1"/>
    <col min="5122" max="5122" width="31.75" style="124" customWidth="1"/>
    <col min="5123" max="5125" width="29.125" style="124" customWidth="1"/>
    <col min="5126" max="5376" width="9" style="124"/>
    <col min="5377" max="5377" width="29.625" style="124" customWidth="1"/>
    <col min="5378" max="5378" width="31.75" style="124" customWidth="1"/>
    <col min="5379" max="5381" width="29.125" style="124" customWidth="1"/>
    <col min="5382" max="5632" width="9" style="124"/>
    <col min="5633" max="5633" width="29.625" style="124" customWidth="1"/>
    <col min="5634" max="5634" width="31.75" style="124" customWidth="1"/>
    <col min="5635" max="5637" width="29.125" style="124" customWidth="1"/>
    <col min="5638" max="5888" width="9" style="124"/>
    <col min="5889" max="5889" width="29.625" style="124" customWidth="1"/>
    <col min="5890" max="5890" width="31.75" style="124" customWidth="1"/>
    <col min="5891" max="5893" width="29.125" style="124" customWidth="1"/>
    <col min="5894" max="6144" width="9" style="124"/>
    <col min="6145" max="6145" width="29.625" style="124" customWidth="1"/>
    <col min="6146" max="6146" width="31.75" style="124" customWidth="1"/>
    <col min="6147" max="6149" width="29.125" style="124" customWidth="1"/>
    <col min="6150" max="6400" width="9" style="124"/>
    <col min="6401" max="6401" width="29.625" style="124" customWidth="1"/>
    <col min="6402" max="6402" width="31.75" style="124" customWidth="1"/>
    <col min="6403" max="6405" width="29.125" style="124" customWidth="1"/>
    <col min="6406" max="6656" width="9" style="124"/>
    <col min="6657" max="6657" width="29.625" style="124" customWidth="1"/>
    <col min="6658" max="6658" width="31.75" style="124" customWidth="1"/>
    <col min="6659" max="6661" width="29.125" style="124" customWidth="1"/>
    <col min="6662" max="6912" width="9" style="124"/>
    <col min="6913" max="6913" width="29.625" style="124" customWidth="1"/>
    <col min="6914" max="6914" width="31.75" style="124" customWidth="1"/>
    <col min="6915" max="6917" width="29.125" style="124" customWidth="1"/>
    <col min="6918" max="7168" width="9" style="124"/>
    <col min="7169" max="7169" width="29.625" style="124" customWidth="1"/>
    <col min="7170" max="7170" width="31.75" style="124" customWidth="1"/>
    <col min="7171" max="7173" width="29.125" style="124" customWidth="1"/>
    <col min="7174" max="7424" width="9" style="124"/>
    <col min="7425" max="7425" width="29.625" style="124" customWidth="1"/>
    <col min="7426" max="7426" width="31.75" style="124" customWidth="1"/>
    <col min="7427" max="7429" width="29.125" style="124" customWidth="1"/>
    <col min="7430" max="7680" width="9" style="124"/>
    <col min="7681" max="7681" width="29.625" style="124" customWidth="1"/>
    <col min="7682" max="7682" width="31.75" style="124" customWidth="1"/>
    <col min="7683" max="7685" width="29.125" style="124" customWidth="1"/>
    <col min="7686" max="7936" width="9" style="124"/>
    <col min="7937" max="7937" width="29.625" style="124" customWidth="1"/>
    <col min="7938" max="7938" width="31.75" style="124" customWidth="1"/>
    <col min="7939" max="7941" width="29.125" style="124" customWidth="1"/>
    <col min="7942" max="8192" width="9" style="124"/>
    <col min="8193" max="8193" width="29.625" style="124" customWidth="1"/>
    <col min="8194" max="8194" width="31.75" style="124" customWidth="1"/>
    <col min="8195" max="8197" width="29.125" style="124" customWidth="1"/>
    <col min="8198" max="8448" width="9" style="124"/>
    <col min="8449" max="8449" width="29.625" style="124" customWidth="1"/>
    <col min="8450" max="8450" width="31.75" style="124" customWidth="1"/>
    <col min="8451" max="8453" width="29.125" style="124" customWidth="1"/>
    <col min="8454" max="8704" width="9" style="124"/>
    <col min="8705" max="8705" width="29.625" style="124" customWidth="1"/>
    <col min="8706" max="8706" width="31.75" style="124" customWidth="1"/>
    <col min="8707" max="8709" width="29.125" style="124" customWidth="1"/>
    <col min="8710" max="8960" width="9" style="124"/>
    <col min="8961" max="8961" width="29.625" style="124" customWidth="1"/>
    <col min="8962" max="8962" width="31.75" style="124" customWidth="1"/>
    <col min="8963" max="8965" width="29.125" style="124" customWidth="1"/>
    <col min="8966" max="9216" width="9" style="124"/>
    <col min="9217" max="9217" width="29.625" style="124" customWidth="1"/>
    <col min="9218" max="9218" width="31.75" style="124" customWidth="1"/>
    <col min="9219" max="9221" width="29.125" style="124" customWidth="1"/>
    <col min="9222" max="9472" width="9" style="124"/>
    <col min="9473" max="9473" width="29.625" style="124" customWidth="1"/>
    <col min="9474" max="9474" width="31.75" style="124" customWidth="1"/>
    <col min="9475" max="9477" width="29.125" style="124" customWidth="1"/>
    <col min="9478" max="9728" width="9" style="124"/>
    <col min="9729" max="9729" width="29.625" style="124" customWidth="1"/>
    <col min="9730" max="9730" width="31.75" style="124" customWidth="1"/>
    <col min="9731" max="9733" width="29.125" style="124" customWidth="1"/>
    <col min="9734" max="9984" width="9" style="124"/>
    <col min="9985" max="9985" width="29.625" style="124" customWidth="1"/>
    <col min="9986" max="9986" width="31.75" style="124" customWidth="1"/>
    <col min="9987" max="9989" width="29.125" style="124" customWidth="1"/>
    <col min="9990" max="10240" width="9" style="124"/>
    <col min="10241" max="10241" width="29.625" style="124" customWidth="1"/>
    <col min="10242" max="10242" width="31.75" style="124" customWidth="1"/>
    <col min="10243" max="10245" width="29.125" style="124" customWidth="1"/>
    <col min="10246" max="10496" width="9" style="124"/>
    <col min="10497" max="10497" width="29.625" style="124" customWidth="1"/>
    <col min="10498" max="10498" width="31.75" style="124" customWidth="1"/>
    <col min="10499" max="10501" width="29.125" style="124" customWidth="1"/>
    <col min="10502" max="10752" width="9" style="124"/>
    <col min="10753" max="10753" width="29.625" style="124" customWidth="1"/>
    <col min="10754" max="10754" width="31.75" style="124" customWidth="1"/>
    <col min="10755" max="10757" width="29.125" style="124" customWidth="1"/>
    <col min="10758" max="11008" width="9" style="124"/>
    <col min="11009" max="11009" width="29.625" style="124" customWidth="1"/>
    <col min="11010" max="11010" width="31.75" style="124" customWidth="1"/>
    <col min="11011" max="11013" width="29.125" style="124" customWidth="1"/>
    <col min="11014" max="11264" width="9" style="124"/>
    <col min="11265" max="11265" width="29.625" style="124" customWidth="1"/>
    <col min="11266" max="11266" width="31.75" style="124" customWidth="1"/>
    <col min="11267" max="11269" width="29.125" style="124" customWidth="1"/>
    <col min="11270" max="11520" width="9" style="124"/>
    <col min="11521" max="11521" width="29.625" style="124" customWidth="1"/>
    <col min="11522" max="11522" width="31.75" style="124" customWidth="1"/>
    <col min="11523" max="11525" width="29.125" style="124" customWidth="1"/>
    <col min="11526" max="11776" width="9" style="124"/>
    <col min="11777" max="11777" width="29.625" style="124" customWidth="1"/>
    <col min="11778" max="11778" width="31.75" style="124" customWidth="1"/>
    <col min="11779" max="11781" width="29.125" style="124" customWidth="1"/>
    <col min="11782" max="12032" width="9" style="124"/>
    <col min="12033" max="12033" width="29.625" style="124" customWidth="1"/>
    <col min="12034" max="12034" width="31.75" style="124" customWidth="1"/>
    <col min="12035" max="12037" width="29.125" style="124" customWidth="1"/>
    <col min="12038" max="12288" width="9" style="124"/>
    <col min="12289" max="12289" width="29.625" style="124" customWidth="1"/>
    <col min="12290" max="12290" width="31.75" style="124" customWidth="1"/>
    <col min="12291" max="12293" width="29.125" style="124" customWidth="1"/>
    <col min="12294" max="12544" width="9" style="124"/>
    <col min="12545" max="12545" width="29.625" style="124" customWidth="1"/>
    <col min="12546" max="12546" width="31.75" style="124" customWidth="1"/>
    <col min="12547" max="12549" width="29.125" style="124" customWidth="1"/>
    <col min="12550" max="12800" width="9" style="124"/>
    <col min="12801" max="12801" width="29.625" style="124" customWidth="1"/>
    <col min="12802" max="12802" width="31.75" style="124" customWidth="1"/>
    <col min="12803" max="12805" width="29.125" style="124" customWidth="1"/>
    <col min="12806" max="13056" width="9" style="124"/>
    <col min="13057" max="13057" width="29.625" style="124" customWidth="1"/>
    <col min="13058" max="13058" width="31.75" style="124" customWidth="1"/>
    <col min="13059" max="13061" width="29.125" style="124" customWidth="1"/>
    <col min="13062" max="13312" width="9" style="124"/>
    <col min="13313" max="13313" width="29.625" style="124" customWidth="1"/>
    <col min="13314" max="13314" width="31.75" style="124" customWidth="1"/>
    <col min="13315" max="13317" width="29.125" style="124" customWidth="1"/>
    <col min="13318" max="13568" width="9" style="124"/>
    <col min="13569" max="13569" width="29.625" style="124" customWidth="1"/>
    <col min="13570" max="13570" width="31.75" style="124" customWidth="1"/>
    <col min="13571" max="13573" width="29.125" style="124" customWidth="1"/>
    <col min="13574" max="13824" width="9" style="124"/>
    <col min="13825" max="13825" width="29.625" style="124" customWidth="1"/>
    <col min="13826" max="13826" width="31.75" style="124" customWidth="1"/>
    <col min="13827" max="13829" width="29.125" style="124" customWidth="1"/>
    <col min="13830" max="14080" width="9" style="124"/>
    <col min="14081" max="14081" width="29.625" style="124" customWidth="1"/>
    <col min="14082" max="14082" width="31.75" style="124" customWidth="1"/>
    <col min="14083" max="14085" width="29.125" style="124" customWidth="1"/>
    <col min="14086" max="14336" width="9" style="124"/>
    <col min="14337" max="14337" width="29.625" style="124" customWidth="1"/>
    <col min="14338" max="14338" width="31.75" style="124" customWidth="1"/>
    <col min="14339" max="14341" width="29.125" style="124" customWidth="1"/>
    <col min="14342" max="14592" width="9" style="124"/>
    <col min="14593" max="14593" width="29.625" style="124" customWidth="1"/>
    <col min="14594" max="14594" width="31.75" style="124" customWidth="1"/>
    <col min="14595" max="14597" width="29.125" style="124" customWidth="1"/>
    <col min="14598" max="14848" width="9" style="124"/>
    <col min="14849" max="14849" width="29.625" style="124" customWidth="1"/>
    <col min="14850" max="14850" width="31.75" style="124" customWidth="1"/>
    <col min="14851" max="14853" width="29.125" style="124" customWidth="1"/>
    <col min="14854" max="15104" width="9" style="124"/>
    <col min="15105" max="15105" width="29.625" style="124" customWidth="1"/>
    <col min="15106" max="15106" width="31.75" style="124" customWidth="1"/>
    <col min="15107" max="15109" width="29.125" style="124" customWidth="1"/>
    <col min="15110" max="15360" width="9" style="124"/>
    <col min="15361" max="15361" width="29.625" style="124" customWidth="1"/>
    <col min="15362" max="15362" width="31.75" style="124" customWidth="1"/>
    <col min="15363" max="15365" width="29.125" style="124" customWidth="1"/>
    <col min="15366" max="15616" width="9" style="124"/>
    <col min="15617" max="15617" width="29.625" style="124" customWidth="1"/>
    <col min="15618" max="15618" width="31.75" style="124" customWidth="1"/>
    <col min="15619" max="15621" width="29.125" style="124" customWidth="1"/>
    <col min="15622" max="15872" width="9" style="124"/>
    <col min="15873" max="15873" width="29.625" style="124" customWidth="1"/>
    <col min="15874" max="15874" width="31.75" style="124" customWidth="1"/>
    <col min="15875" max="15877" width="29.125" style="124" customWidth="1"/>
    <col min="15878" max="16128" width="9" style="124"/>
    <col min="16129" max="16129" width="29.625" style="124" customWidth="1"/>
    <col min="16130" max="16130" width="31.75" style="124" customWidth="1"/>
    <col min="16131" max="16133" width="29.125" style="124" customWidth="1"/>
    <col min="16134" max="16384" width="9" style="124"/>
  </cols>
  <sheetData>
    <row r="1" spans="1:24" s="120" customFormat="1" ht="153" customHeight="1">
      <c r="A1" s="220" t="s">
        <v>422</v>
      </c>
      <c r="B1" s="220"/>
      <c r="C1" s="220"/>
      <c r="D1" s="220"/>
      <c r="E1" s="119" t="s">
        <v>301</v>
      </c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2"/>
      <c r="S1" s="121"/>
      <c r="T1" s="121"/>
      <c r="U1" s="121"/>
      <c r="V1" s="121"/>
      <c r="W1" s="121"/>
      <c r="X1" s="121"/>
    </row>
    <row r="2" spans="1:24" ht="105" customHeight="1">
      <c r="A2" s="221" t="s">
        <v>302</v>
      </c>
      <c r="B2" s="221"/>
      <c r="C2" s="221"/>
      <c r="D2" s="221"/>
      <c r="E2" s="123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6"/>
      <c r="S2" s="125"/>
      <c r="T2" s="125"/>
      <c r="U2" s="125"/>
      <c r="V2" s="125"/>
      <c r="W2" s="125"/>
      <c r="X2" s="125"/>
    </row>
    <row r="3" spans="1:24" s="128" customFormat="1" ht="106.5" customHeight="1">
      <c r="A3" s="127" t="s">
        <v>303</v>
      </c>
      <c r="B3" s="222"/>
      <c r="C3" s="223"/>
      <c r="D3" s="224"/>
      <c r="E3" s="127" t="s">
        <v>304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29"/>
      <c r="W3" s="129"/>
      <c r="X3" s="129"/>
    </row>
    <row r="4" spans="1:24" s="132" customFormat="1" ht="115.5" customHeight="1">
      <c r="A4" s="130" t="s">
        <v>305</v>
      </c>
      <c r="B4" s="225"/>
      <c r="C4" s="226"/>
      <c r="D4" s="227"/>
      <c r="E4" s="131" t="s">
        <v>374</v>
      </c>
      <c r="G4" s="133"/>
      <c r="H4" s="133"/>
      <c r="I4" s="133"/>
      <c r="J4" s="133"/>
      <c r="K4" s="133"/>
      <c r="Q4" s="133"/>
      <c r="R4" s="133"/>
      <c r="S4" s="133"/>
      <c r="T4" s="133"/>
      <c r="U4" s="133"/>
      <c r="V4" s="133"/>
      <c r="W4" s="133"/>
      <c r="X4" s="133"/>
    </row>
    <row r="5" spans="1:24" s="135" customFormat="1" ht="115.5" customHeight="1">
      <c r="A5" s="134" t="s">
        <v>412</v>
      </c>
      <c r="B5" s="225"/>
      <c r="C5" s="226"/>
      <c r="D5" s="227"/>
      <c r="E5" s="134" t="s">
        <v>375</v>
      </c>
      <c r="G5" s="136"/>
      <c r="H5" s="137"/>
      <c r="I5" s="137"/>
      <c r="J5" s="137"/>
      <c r="K5" s="137"/>
      <c r="Q5" s="137"/>
      <c r="R5" s="137"/>
      <c r="S5" s="137"/>
      <c r="T5" s="137"/>
      <c r="U5" s="137"/>
      <c r="V5" s="137"/>
      <c r="W5" s="137"/>
      <c r="X5" s="137"/>
    </row>
    <row r="6" spans="1:24" s="132" customFormat="1" ht="115.5" customHeight="1">
      <c r="A6" s="138" t="s">
        <v>307</v>
      </c>
      <c r="B6" s="225"/>
      <c r="C6" s="226"/>
      <c r="D6" s="227"/>
      <c r="E6" s="138" t="s">
        <v>308</v>
      </c>
      <c r="G6" s="133"/>
      <c r="H6" s="133"/>
      <c r="I6" s="133"/>
      <c r="J6" s="133"/>
      <c r="K6" s="133"/>
      <c r="Q6" s="133"/>
      <c r="R6" s="133"/>
      <c r="S6" s="139"/>
      <c r="T6" s="133"/>
      <c r="U6" s="133"/>
      <c r="V6" s="133"/>
      <c r="W6" s="133"/>
      <c r="X6" s="133"/>
    </row>
    <row r="7" spans="1:24" s="141" customFormat="1" ht="115.5" customHeight="1">
      <c r="A7" s="140" t="s">
        <v>423</v>
      </c>
      <c r="B7" s="225"/>
      <c r="C7" s="226"/>
      <c r="D7" s="227"/>
      <c r="E7" s="140" t="s">
        <v>428</v>
      </c>
      <c r="G7" s="142"/>
      <c r="H7" s="142"/>
      <c r="K7" s="142"/>
      <c r="Q7" s="142"/>
      <c r="R7" s="142"/>
      <c r="S7" s="142"/>
      <c r="T7" s="142"/>
      <c r="U7" s="142"/>
      <c r="V7" s="142"/>
      <c r="W7" s="142"/>
      <c r="X7" s="142"/>
    </row>
    <row r="8" spans="1:24" s="144" customFormat="1" ht="115.5" customHeight="1">
      <c r="A8" s="143" t="s">
        <v>413</v>
      </c>
      <c r="B8" s="225"/>
      <c r="C8" s="226"/>
      <c r="D8" s="227"/>
      <c r="E8" s="143" t="s">
        <v>413</v>
      </c>
      <c r="G8" s="145"/>
      <c r="H8" s="145"/>
      <c r="I8" s="145"/>
      <c r="J8" s="145"/>
      <c r="K8" s="145"/>
      <c r="Q8" s="145"/>
      <c r="R8" s="145"/>
      <c r="S8" s="145"/>
      <c r="T8" s="145"/>
      <c r="U8" s="145"/>
      <c r="V8" s="145"/>
      <c r="W8" s="145"/>
      <c r="X8" s="145"/>
    </row>
    <row r="9" spans="1:24" s="148" customFormat="1" ht="115.5" customHeight="1">
      <c r="A9" s="146" t="s">
        <v>310</v>
      </c>
      <c r="B9" s="228"/>
      <c r="C9" s="229"/>
      <c r="D9" s="230"/>
      <c r="E9" s="147" t="s">
        <v>312</v>
      </c>
      <c r="G9" s="149"/>
      <c r="H9" s="149"/>
      <c r="I9" s="149"/>
      <c r="J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4" s="151" customFormat="1" ht="106.5" customHeight="1">
      <c r="A10" s="150" t="s">
        <v>313</v>
      </c>
      <c r="B10" s="150" t="s">
        <v>314</v>
      </c>
      <c r="C10" s="150" t="s">
        <v>315</v>
      </c>
      <c r="D10" s="150" t="s">
        <v>316</v>
      </c>
      <c r="E10" s="150" t="s">
        <v>317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</row>
    <row r="11" spans="1:24" s="148" customFormat="1" ht="115.5" customHeight="1">
      <c r="A11" s="153" t="s">
        <v>305</v>
      </c>
      <c r="B11" s="154" t="s">
        <v>319</v>
      </c>
      <c r="C11" s="131" t="s">
        <v>271</v>
      </c>
      <c r="D11" s="155" t="s">
        <v>320</v>
      </c>
      <c r="E11" s="131" t="s">
        <v>401</v>
      </c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</row>
    <row r="12" spans="1:24" s="135" customFormat="1" ht="115.5" customHeight="1">
      <c r="A12" s="156" t="s">
        <v>424</v>
      </c>
      <c r="B12" s="156" t="s">
        <v>377</v>
      </c>
      <c r="C12" s="156" t="s">
        <v>381</v>
      </c>
      <c r="D12" s="156" t="s">
        <v>379</v>
      </c>
      <c r="E12" s="134" t="s">
        <v>380</v>
      </c>
      <c r="G12" s="136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</row>
    <row r="13" spans="1:24" s="144" customFormat="1" ht="115.5" customHeight="1">
      <c r="A13" s="157" t="s">
        <v>376</v>
      </c>
      <c r="B13" s="157" t="s">
        <v>321</v>
      </c>
      <c r="C13" s="138" t="s">
        <v>378</v>
      </c>
      <c r="D13" s="157" t="s">
        <v>427</v>
      </c>
      <c r="E13" s="138" t="s">
        <v>322</v>
      </c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58"/>
      <c r="T13" s="145"/>
      <c r="U13" s="145"/>
      <c r="V13" s="145"/>
      <c r="W13" s="145"/>
      <c r="X13" s="145"/>
    </row>
    <row r="14" spans="1:24" s="141" customFormat="1" ht="115.5" customHeight="1">
      <c r="A14" s="159" t="s">
        <v>323</v>
      </c>
      <c r="B14" s="160" t="s">
        <v>415</v>
      </c>
      <c r="C14" s="161" t="s">
        <v>324</v>
      </c>
      <c r="D14" s="162" t="s">
        <v>325</v>
      </c>
      <c r="E14" s="163" t="s">
        <v>429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</row>
    <row r="15" spans="1:24" s="144" customFormat="1" ht="115.5" customHeight="1">
      <c r="A15" s="143" t="s">
        <v>413</v>
      </c>
      <c r="B15" s="143" t="s">
        <v>414</v>
      </c>
      <c r="C15" s="143" t="s">
        <v>413</v>
      </c>
      <c r="D15" s="143" t="s">
        <v>414</v>
      </c>
      <c r="E15" s="143" t="s">
        <v>413</v>
      </c>
      <c r="G15" s="145"/>
      <c r="H15" s="145"/>
      <c r="I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</row>
    <row r="16" spans="1:24" s="148" customFormat="1" ht="115.5" customHeight="1">
      <c r="A16" s="146" t="s">
        <v>309</v>
      </c>
      <c r="B16" s="147" t="s">
        <v>326</v>
      </c>
      <c r="C16" s="147" t="s">
        <v>327</v>
      </c>
      <c r="D16" s="147" t="s">
        <v>328</v>
      </c>
      <c r="E16" s="147" t="s">
        <v>420</v>
      </c>
      <c r="G16" s="149"/>
      <c r="H16" s="149"/>
      <c r="J16" s="149"/>
      <c r="L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</row>
    <row r="17" spans="1:24" s="165" customFormat="1" ht="106.5" customHeight="1">
      <c r="A17" s="164" t="s">
        <v>329</v>
      </c>
      <c r="B17" s="164" t="s">
        <v>330</v>
      </c>
      <c r="C17" s="164" t="s">
        <v>331</v>
      </c>
      <c r="D17" s="164" t="s">
        <v>332</v>
      </c>
      <c r="E17" s="164" t="s">
        <v>333</v>
      </c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</row>
    <row r="18" spans="1:24" s="148" customFormat="1" ht="115.5" customHeight="1">
      <c r="A18" s="153" t="s">
        <v>271</v>
      </c>
      <c r="B18" s="154" t="s">
        <v>318</v>
      </c>
      <c r="C18" s="131" t="s">
        <v>271</v>
      </c>
      <c r="D18" s="155" t="s">
        <v>334</v>
      </c>
      <c r="E18" s="167"/>
      <c r="G18" s="149"/>
      <c r="H18" s="149"/>
      <c r="I18" s="149"/>
      <c r="J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</row>
    <row r="19" spans="1:24" s="135" customFormat="1" ht="115.5" customHeight="1">
      <c r="A19" s="156" t="s">
        <v>306</v>
      </c>
      <c r="B19" s="156" t="s">
        <v>335</v>
      </c>
      <c r="C19" s="168" t="s">
        <v>383</v>
      </c>
      <c r="D19" s="156" t="s">
        <v>386</v>
      </c>
      <c r="E19" s="169"/>
      <c r="G19" s="137"/>
      <c r="H19" s="137"/>
      <c r="I19" s="137"/>
      <c r="J19" s="137"/>
      <c r="K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</row>
    <row r="20" spans="1:24" s="148" customFormat="1" ht="115.5" customHeight="1">
      <c r="A20" s="170" t="s">
        <v>336</v>
      </c>
      <c r="B20" s="170" t="s">
        <v>337</v>
      </c>
      <c r="C20" s="171" t="s">
        <v>384</v>
      </c>
      <c r="D20" s="157" t="s">
        <v>385</v>
      </c>
      <c r="E20" s="172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</row>
    <row r="21" spans="1:24" s="141" customFormat="1" ht="115.5" customHeight="1">
      <c r="A21" s="173" t="s">
        <v>382</v>
      </c>
      <c r="B21" s="174" t="s">
        <v>338</v>
      </c>
      <c r="C21" s="175" t="s">
        <v>339</v>
      </c>
      <c r="D21" s="173" t="s">
        <v>340</v>
      </c>
      <c r="E21" s="176"/>
      <c r="G21" s="142"/>
      <c r="H21" s="142"/>
      <c r="I21" s="142"/>
      <c r="J21" s="142"/>
      <c r="K21" s="142"/>
      <c r="L21" s="177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</row>
    <row r="22" spans="1:24" s="144" customFormat="1" ht="115.5" customHeight="1">
      <c r="A22" s="143" t="s">
        <v>413</v>
      </c>
      <c r="B22" s="143" t="s">
        <v>414</v>
      </c>
      <c r="C22" s="143" t="s">
        <v>413</v>
      </c>
      <c r="D22" s="143" t="s">
        <v>414</v>
      </c>
      <c r="E22" s="178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</row>
    <row r="23" spans="1:24" s="148" customFormat="1" ht="115.5" customHeight="1">
      <c r="A23" s="179" t="s">
        <v>341</v>
      </c>
      <c r="B23" s="147" t="s">
        <v>279</v>
      </c>
      <c r="C23" s="147" t="s">
        <v>342</v>
      </c>
      <c r="D23" s="147" t="s">
        <v>343</v>
      </c>
      <c r="E23" s="180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</row>
    <row r="24" spans="1:24" s="182" customFormat="1" ht="115.5" customHeight="1">
      <c r="A24" s="181" t="s">
        <v>344</v>
      </c>
      <c r="B24" s="181" t="s">
        <v>345</v>
      </c>
      <c r="C24" s="181" t="s">
        <v>346</v>
      </c>
      <c r="D24" s="181" t="s">
        <v>347</v>
      </c>
      <c r="E24" s="181" t="s">
        <v>348</v>
      </c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</row>
    <row r="25" spans="1:24" s="184" customFormat="1" ht="115.5" customHeight="1">
      <c r="A25" s="131" t="s">
        <v>271</v>
      </c>
      <c r="B25" s="154" t="s">
        <v>318</v>
      </c>
      <c r="C25" s="131" t="s">
        <v>271</v>
      </c>
      <c r="D25" s="155" t="s">
        <v>334</v>
      </c>
      <c r="E25" s="131" t="s">
        <v>393</v>
      </c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</row>
    <row r="26" spans="1:24" s="135" customFormat="1" ht="115.5" customHeight="1">
      <c r="A26" s="168" t="s">
        <v>349</v>
      </c>
      <c r="B26" s="156" t="s">
        <v>388</v>
      </c>
      <c r="C26" s="186" t="s">
        <v>390</v>
      </c>
      <c r="D26" s="186" t="s">
        <v>392</v>
      </c>
      <c r="E26" s="186" t="s">
        <v>394</v>
      </c>
      <c r="G26" s="137"/>
      <c r="H26" s="137"/>
      <c r="I26" s="187"/>
      <c r="J26" s="137"/>
      <c r="K26" s="188"/>
      <c r="L26" s="137"/>
      <c r="M26" s="189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</row>
    <row r="27" spans="1:24" s="184" customFormat="1" ht="115.5" customHeight="1">
      <c r="A27" s="138" t="s">
        <v>350</v>
      </c>
      <c r="B27" s="170" t="s">
        <v>389</v>
      </c>
      <c r="C27" s="170" t="s">
        <v>391</v>
      </c>
      <c r="D27" s="190" t="s">
        <v>351</v>
      </c>
      <c r="E27" s="138" t="s">
        <v>395</v>
      </c>
      <c r="G27" s="185"/>
      <c r="H27" s="185"/>
      <c r="I27" s="189"/>
      <c r="J27" s="185"/>
      <c r="K27" s="191"/>
      <c r="L27" s="185"/>
      <c r="M27" s="189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</row>
    <row r="28" spans="1:24" s="141" customFormat="1" ht="115.5" customHeight="1">
      <c r="A28" s="192" t="s">
        <v>387</v>
      </c>
      <c r="B28" s="193" t="s">
        <v>352</v>
      </c>
      <c r="C28" s="194" t="s">
        <v>353</v>
      </c>
      <c r="D28" s="195" t="s">
        <v>354</v>
      </c>
      <c r="E28" s="196" t="s">
        <v>355</v>
      </c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</row>
    <row r="29" spans="1:24" s="144" customFormat="1" ht="115.5" customHeight="1">
      <c r="A29" s="143" t="s">
        <v>413</v>
      </c>
      <c r="B29" s="143" t="s">
        <v>414</v>
      </c>
      <c r="C29" s="143" t="s">
        <v>413</v>
      </c>
      <c r="D29" s="143" t="s">
        <v>414</v>
      </c>
      <c r="E29" s="143" t="s">
        <v>413</v>
      </c>
      <c r="G29" s="145"/>
      <c r="H29" s="145"/>
      <c r="I29" s="145"/>
      <c r="J29" s="145"/>
      <c r="K29" s="145"/>
      <c r="L29" s="197"/>
      <c r="M29" s="145"/>
      <c r="N29" s="145"/>
      <c r="O29" s="189"/>
      <c r="P29" s="145"/>
      <c r="Q29" s="145"/>
      <c r="R29" s="145"/>
      <c r="S29" s="145"/>
      <c r="T29" s="145"/>
      <c r="U29" s="145"/>
      <c r="V29" s="145"/>
      <c r="W29" s="145"/>
      <c r="X29" s="145"/>
    </row>
    <row r="30" spans="1:24" s="184" customFormat="1" ht="115.5" customHeight="1">
      <c r="A30" s="147" t="s">
        <v>356</v>
      </c>
      <c r="B30" s="147" t="s">
        <v>328</v>
      </c>
      <c r="C30" s="198" t="s">
        <v>357</v>
      </c>
      <c r="D30" s="147" t="s">
        <v>358</v>
      </c>
      <c r="E30" s="147" t="s">
        <v>359</v>
      </c>
      <c r="G30" s="185"/>
      <c r="H30" s="185"/>
      <c r="I30" s="189"/>
      <c r="J30" s="185"/>
      <c r="K30" s="185"/>
      <c r="L30" s="185"/>
      <c r="M30" s="199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</row>
    <row r="31" spans="1:24" s="201" customFormat="1" ht="115.5" customHeight="1">
      <c r="A31" s="200" t="s">
        <v>360</v>
      </c>
      <c r="B31" s="200" t="s">
        <v>361</v>
      </c>
      <c r="C31" s="200" t="s">
        <v>362</v>
      </c>
      <c r="D31" s="200" t="s">
        <v>363</v>
      </c>
      <c r="E31" s="200" t="s">
        <v>364</v>
      </c>
      <c r="G31" s="202"/>
      <c r="H31" s="202"/>
      <c r="I31" s="202"/>
      <c r="J31" s="202"/>
      <c r="K31" s="202"/>
      <c r="L31" s="202"/>
      <c r="M31" s="203"/>
      <c r="N31" s="202"/>
      <c r="O31" s="202"/>
      <c r="P31" s="202"/>
    </row>
    <row r="32" spans="1:24" ht="115.5" customHeight="1">
      <c r="A32" s="153" t="s">
        <v>271</v>
      </c>
      <c r="B32" s="154" t="s">
        <v>318</v>
      </c>
      <c r="C32" s="131" t="s">
        <v>271</v>
      </c>
      <c r="D32" s="155" t="s">
        <v>334</v>
      </c>
      <c r="E32" s="131" t="s">
        <v>402</v>
      </c>
      <c r="G32" s="125"/>
      <c r="H32" s="125"/>
      <c r="I32" s="125"/>
      <c r="J32" s="125"/>
      <c r="K32" s="125"/>
      <c r="L32" s="125"/>
      <c r="M32" s="204"/>
      <c r="N32" s="125"/>
      <c r="O32" s="125"/>
      <c r="P32" s="125"/>
    </row>
    <row r="33" spans="1:16" s="135" customFormat="1" ht="115.5" customHeight="1">
      <c r="A33" s="156" t="s">
        <v>396</v>
      </c>
      <c r="B33" s="186" t="s">
        <v>400</v>
      </c>
      <c r="C33" s="156" t="s">
        <v>398</v>
      </c>
      <c r="D33" s="168" t="s">
        <v>399</v>
      </c>
      <c r="E33" s="186" t="s">
        <v>403</v>
      </c>
      <c r="G33" s="137"/>
      <c r="H33" s="205"/>
      <c r="I33" s="137"/>
      <c r="J33" s="137"/>
      <c r="K33" s="137"/>
      <c r="L33" s="137"/>
      <c r="M33" s="206"/>
      <c r="N33" s="137"/>
      <c r="O33" s="137"/>
      <c r="P33" s="137"/>
    </row>
    <row r="34" spans="1:16" ht="115.5" customHeight="1">
      <c r="A34" s="170" t="s">
        <v>365</v>
      </c>
      <c r="B34" s="157" t="s">
        <v>397</v>
      </c>
      <c r="C34" s="157" t="s">
        <v>385</v>
      </c>
      <c r="D34" s="157" t="s">
        <v>294</v>
      </c>
      <c r="E34" s="138" t="s">
        <v>426</v>
      </c>
    </row>
    <row r="35" spans="1:16" s="141" customFormat="1" ht="115.5" customHeight="1">
      <c r="A35" s="159" t="s">
        <v>366</v>
      </c>
      <c r="B35" s="174" t="s">
        <v>367</v>
      </c>
      <c r="C35" s="207" t="s">
        <v>340</v>
      </c>
      <c r="D35" s="162" t="s">
        <v>368</v>
      </c>
      <c r="E35" s="173" t="s">
        <v>425</v>
      </c>
    </row>
    <row r="36" spans="1:16" s="208" customFormat="1" ht="115.5" customHeight="1">
      <c r="A36" s="143" t="s">
        <v>413</v>
      </c>
      <c r="B36" s="143" t="s">
        <v>414</v>
      </c>
      <c r="C36" s="143" t="s">
        <v>413</v>
      </c>
      <c r="D36" s="143" t="s">
        <v>414</v>
      </c>
      <c r="E36" s="143" t="s">
        <v>413</v>
      </c>
    </row>
    <row r="37" spans="1:16" ht="115.5" customHeight="1">
      <c r="A37" s="198" t="s">
        <v>369</v>
      </c>
      <c r="B37" s="147" t="s">
        <v>419</v>
      </c>
      <c r="C37" s="147" t="s">
        <v>370</v>
      </c>
      <c r="D37" s="147" t="s">
        <v>326</v>
      </c>
      <c r="E37" s="198" t="s">
        <v>311</v>
      </c>
    </row>
    <row r="38" spans="1:16" ht="86.25" customHeight="1">
      <c r="A38" s="231" t="s">
        <v>371</v>
      </c>
      <c r="B38" s="232"/>
      <c r="C38" s="232"/>
      <c r="D38" s="232"/>
      <c r="E38" s="233"/>
    </row>
    <row r="39" spans="1:16">
      <c r="A39" s="209" t="s">
        <v>372</v>
      </c>
      <c r="B39" s="210"/>
      <c r="C39" s="211"/>
      <c r="D39" s="212"/>
    </row>
    <row r="47" spans="1:16">
      <c r="B47" s="209" t="s">
        <v>373</v>
      </c>
    </row>
  </sheetData>
  <mergeCells count="4">
    <mergeCell ref="A1:D1"/>
    <mergeCell ref="A2:D2"/>
    <mergeCell ref="B3:D9"/>
    <mergeCell ref="A38:E38"/>
  </mergeCells>
  <phoneticPr fontId="19" type="noConversion"/>
  <printOptions horizontalCentered="1"/>
  <pageMargins left="0.15748031496062992" right="0.15748031496062992" top="0" bottom="0.39370078740157483" header="0.51181102362204722" footer="0.51181102362204722"/>
  <pageSetup paperSize="9" scale="18" orientation="portrait" copies="11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A25" zoomScale="55" zoomScaleNormal="60" zoomScaleSheetLayoutView="55" workbookViewId="0">
      <selection activeCell="N38" sqref="N38"/>
    </sheetView>
  </sheetViews>
  <sheetFormatPr defaultColWidth="9" defaultRowHeight="20.25"/>
  <cols>
    <col min="1" max="1" width="1.875" style="65" customWidth="1"/>
    <col min="2" max="2" width="4.875" style="89" customWidth="1"/>
    <col min="3" max="3" width="0" style="65" hidden="1" customWidth="1"/>
    <col min="4" max="4" width="18.625" style="65" customWidth="1"/>
    <col min="5" max="5" width="5.625" style="66" customWidth="1"/>
    <col min="6" max="6" width="11.25" style="65" customWidth="1"/>
    <col min="7" max="7" width="18.625" style="65" customWidth="1"/>
    <col min="8" max="8" width="5.625" style="66" customWidth="1"/>
    <col min="9" max="9" width="11.875" style="65" customWidth="1"/>
    <col min="10" max="10" width="18.625" style="65" customWidth="1"/>
    <col min="11" max="11" width="5.625" style="66" customWidth="1"/>
    <col min="12" max="12" width="11.875" style="66" customWidth="1"/>
    <col min="13" max="13" width="18.625" style="66" customWidth="1"/>
    <col min="14" max="14" width="5.625" style="66" customWidth="1"/>
    <col min="15" max="15" width="11.75" style="65" customWidth="1"/>
    <col min="16" max="16" width="18.625" style="65" customWidth="1"/>
    <col min="17" max="17" width="5.625" style="66" customWidth="1"/>
    <col min="18" max="18" width="11.75" style="65" customWidth="1"/>
    <col min="19" max="19" width="18.625" style="65" customWidth="1"/>
    <col min="20" max="20" width="5.625" style="66" customWidth="1"/>
    <col min="21" max="21" width="12.75" style="65" customWidth="1"/>
    <col min="22" max="22" width="5.25" style="65" customWidth="1"/>
    <col min="23" max="23" width="11.75" style="53" customWidth="1"/>
    <col min="24" max="24" width="11.25" style="54" customWidth="1"/>
    <col min="25" max="25" width="6.625" style="56" customWidth="1"/>
    <col min="26" max="26" width="6.625" style="65" customWidth="1"/>
    <col min="27" max="27" width="6" style="57" hidden="1" customWidth="1"/>
    <col min="28" max="28" width="5.5" style="58" hidden="1" customWidth="1"/>
    <col min="29" max="29" width="7.75" style="57" hidden="1" customWidth="1"/>
    <col min="30" max="30" width="8" style="57" hidden="1" customWidth="1"/>
    <col min="31" max="31" width="7.875" style="57" hidden="1" customWidth="1"/>
    <col min="32" max="32" width="7.5" style="57" hidden="1" customWidth="1"/>
    <col min="33" max="16384" width="9" style="65"/>
  </cols>
  <sheetData>
    <row r="1" spans="2:32" s="57" customFormat="1" ht="38.25">
      <c r="B1" s="239" t="s">
        <v>295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4"/>
      <c r="AB1" s="58"/>
    </row>
    <row r="2" spans="2:32" s="57" customFormat="1" ht="18.95" customHeight="1">
      <c r="B2" s="240"/>
      <c r="C2" s="241"/>
      <c r="D2" s="241"/>
      <c r="E2" s="241"/>
      <c r="F2" s="241"/>
      <c r="G2" s="241"/>
      <c r="H2" s="5"/>
      <c r="I2" s="4"/>
      <c r="J2" s="4"/>
      <c r="K2" s="5"/>
      <c r="L2" s="5"/>
      <c r="M2" s="5"/>
      <c r="N2" s="5"/>
      <c r="O2" s="4"/>
      <c r="P2" s="4"/>
      <c r="Q2" s="5"/>
      <c r="R2" s="4"/>
      <c r="S2" s="4"/>
      <c r="T2" s="5"/>
      <c r="U2" s="4"/>
      <c r="V2" s="4"/>
      <c r="W2" s="6"/>
      <c r="X2" s="7"/>
      <c r="Y2" s="6"/>
      <c r="Z2" s="4"/>
      <c r="AB2" s="58"/>
    </row>
    <row r="3" spans="2:32" s="57" customFormat="1" ht="30" customHeight="1" thickBot="1">
      <c r="B3" s="8" t="s">
        <v>1</v>
      </c>
      <c r="C3" s="8"/>
      <c r="D3" s="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T3" s="59"/>
      <c r="U3" s="59"/>
      <c r="V3" s="59"/>
      <c r="W3" s="10"/>
      <c r="X3" s="11"/>
      <c r="Y3" s="12"/>
      <c r="Z3" s="60"/>
      <c r="AB3" s="58"/>
    </row>
    <row r="4" spans="2:32" s="23" customFormat="1" ht="99">
      <c r="B4" s="13" t="s">
        <v>2</v>
      </c>
      <c r="C4" s="14" t="s">
        <v>3</v>
      </c>
      <c r="D4" s="15" t="s">
        <v>4</v>
      </c>
      <c r="E4" s="16" t="s">
        <v>5</v>
      </c>
      <c r="F4" s="15"/>
      <c r="G4" s="15" t="s">
        <v>6</v>
      </c>
      <c r="H4" s="16" t="s">
        <v>5</v>
      </c>
      <c r="I4" s="15"/>
      <c r="J4" s="15" t="s">
        <v>7</v>
      </c>
      <c r="K4" s="16" t="s">
        <v>5</v>
      </c>
      <c r="L4" s="15"/>
      <c r="M4" s="15" t="s">
        <v>7</v>
      </c>
      <c r="N4" s="16" t="s">
        <v>5</v>
      </c>
      <c r="O4" s="15"/>
      <c r="P4" s="15" t="s">
        <v>7</v>
      </c>
      <c r="Q4" s="16" t="s">
        <v>5</v>
      </c>
      <c r="R4" s="15"/>
      <c r="S4" s="17" t="s">
        <v>8</v>
      </c>
      <c r="T4" s="16" t="s">
        <v>5</v>
      </c>
      <c r="U4" s="15"/>
      <c r="V4" s="18" t="s">
        <v>9</v>
      </c>
      <c r="W4" s="19" t="s">
        <v>10</v>
      </c>
      <c r="X4" s="20" t="s">
        <v>11</v>
      </c>
      <c r="Y4" s="21" t="s">
        <v>12</v>
      </c>
      <c r="Z4" s="22"/>
      <c r="AA4" s="58"/>
      <c r="AB4" s="58"/>
      <c r="AC4" s="57"/>
      <c r="AD4" s="57"/>
      <c r="AE4" s="57"/>
      <c r="AF4" s="57"/>
    </row>
    <row r="5" spans="2:32" s="26" customFormat="1" ht="42" customHeight="1">
      <c r="B5" s="61">
        <v>8</v>
      </c>
      <c r="C5" s="234"/>
      <c r="D5" s="41"/>
      <c r="E5" s="41"/>
      <c r="F5" s="24"/>
      <c r="G5" s="42"/>
      <c r="H5" s="41"/>
      <c r="I5" s="24"/>
      <c r="J5" s="41"/>
      <c r="K5" s="41"/>
      <c r="L5" s="24"/>
      <c r="M5" s="42"/>
      <c r="N5" s="41"/>
      <c r="O5" s="24"/>
      <c r="P5" s="41"/>
      <c r="Q5" s="41"/>
      <c r="R5" s="24"/>
      <c r="S5" s="41"/>
      <c r="T5" s="41"/>
      <c r="U5" s="24"/>
      <c r="V5" s="235"/>
      <c r="W5" s="62" t="s">
        <v>17</v>
      </c>
      <c r="X5" s="25" t="s">
        <v>78</v>
      </c>
      <c r="Y5" s="1"/>
      <c r="Z5" s="57"/>
      <c r="AA5" s="57"/>
      <c r="AB5" s="58"/>
      <c r="AC5" s="57"/>
      <c r="AD5" s="57"/>
      <c r="AE5" s="57"/>
      <c r="AF5" s="57"/>
    </row>
    <row r="6" spans="2:32" ht="27.95" customHeight="1">
      <c r="B6" s="63" t="s">
        <v>19</v>
      </c>
      <c r="C6" s="234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236"/>
      <c r="W6" s="64">
        <f>Y5*15+Y7*5+Y9*15+Y10*12</f>
        <v>0</v>
      </c>
      <c r="X6" s="27" t="s">
        <v>79</v>
      </c>
      <c r="Y6" s="2"/>
      <c r="Z6" s="60"/>
      <c r="AA6" s="58"/>
      <c r="AC6" s="58"/>
      <c r="AD6" s="58"/>
      <c r="AE6" s="58"/>
      <c r="AF6" s="58"/>
    </row>
    <row r="7" spans="2:32" ht="27.95" customHeight="1">
      <c r="B7" s="63">
        <v>26</v>
      </c>
      <c r="C7" s="234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U7" s="3"/>
      <c r="V7" s="236"/>
      <c r="W7" s="67" t="s">
        <v>21</v>
      </c>
      <c r="X7" s="28" t="s">
        <v>80</v>
      </c>
      <c r="Y7" s="2"/>
      <c r="Z7" s="57"/>
      <c r="AA7" s="68"/>
      <c r="AC7" s="69"/>
      <c r="AD7" s="58"/>
      <c r="AE7" s="58"/>
      <c r="AF7" s="70"/>
    </row>
    <row r="8" spans="2:32" ht="27.95" customHeight="1">
      <c r="B8" s="63" t="s">
        <v>23</v>
      </c>
      <c r="C8" s="234"/>
      <c r="D8" s="3"/>
      <c r="E8" s="30"/>
      <c r="F8" s="3"/>
      <c r="G8" s="3"/>
      <c r="H8" s="30"/>
      <c r="I8" s="3"/>
      <c r="J8" s="3"/>
      <c r="K8" s="3"/>
      <c r="L8" s="3"/>
      <c r="M8" s="3"/>
      <c r="N8" s="3"/>
      <c r="O8" s="3"/>
      <c r="P8" s="3"/>
      <c r="Q8" s="30"/>
      <c r="R8" s="3"/>
      <c r="S8" s="3"/>
      <c r="T8" s="3"/>
      <c r="U8" s="3"/>
      <c r="V8" s="236"/>
      <c r="W8" s="64">
        <f>Y6*5+Y8*5+Y10*8</f>
        <v>0</v>
      </c>
      <c r="X8" s="28" t="s">
        <v>81</v>
      </c>
      <c r="Y8" s="2"/>
      <c r="Z8" s="60"/>
      <c r="AC8" s="58"/>
      <c r="AD8" s="58"/>
      <c r="AE8" s="58"/>
      <c r="AF8" s="58"/>
    </row>
    <row r="9" spans="2:32" ht="27.95" customHeight="1">
      <c r="B9" s="238" t="s">
        <v>82</v>
      </c>
      <c r="C9" s="234"/>
      <c r="D9" s="3"/>
      <c r="E9" s="30"/>
      <c r="F9" s="3"/>
      <c r="G9" s="3"/>
      <c r="H9" s="30"/>
      <c r="I9" s="3"/>
      <c r="J9" s="3"/>
      <c r="K9" s="30"/>
      <c r="L9" s="3"/>
      <c r="M9" s="3"/>
      <c r="N9" s="29"/>
      <c r="O9" s="3"/>
      <c r="P9" s="3"/>
      <c r="Q9" s="30"/>
      <c r="R9" s="3"/>
      <c r="S9" s="3"/>
      <c r="T9" s="30"/>
      <c r="U9" s="3"/>
      <c r="V9" s="236"/>
      <c r="W9" s="67" t="s">
        <v>28</v>
      </c>
      <c r="X9" s="28" t="s">
        <v>83</v>
      </c>
      <c r="Y9" s="2"/>
      <c r="Z9" s="57"/>
      <c r="AC9" s="58"/>
      <c r="AD9" s="58"/>
      <c r="AE9" s="58"/>
      <c r="AF9" s="58"/>
    </row>
    <row r="10" spans="2:32" ht="27.95" customHeight="1">
      <c r="B10" s="238"/>
      <c r="C10" s="234"/>
      <c r="D10" s="3"/>
      <c r="E10" s="3"/>
      <c r="F10" s="3"/>
      <c r="G10" s="3"/>
      <c r="H10" s="30"/>
      <c r="I10" s="3"/>
      <c r="J10" s="3"/>
      <c r="K10" s="30"/>
      <c r="L10" s="3"/>
      <c r="M10" s="3"/>
      <c r="N10" s="29"/>
      <c r="O10" s="3"/>
      <c r="P10" s="3"/>
      <c r="Q10" s="30"/>
      <c r="R10" s="3"/>
      <c r="S10" s="3"/>
      <c r="T10" s="30"/>
      <c r="U10" s="3"/>
      <c r="V10" s="236"/>
      <c r="W10" s="64">
        <f>Y5*2+Y6*7+Y7*1+Y10*8</f>
        <v>0</v>
      </c>
      <c r="X10" s="31" t="s">
        <v>84</v>
      </c>
      <c r="Y10" s="2"/>
      <c r="Z10" s="60"/>
    </row>
    <row r="11" spans="2:32" ht="27.95" customHeight="1">
      <c r="B11" s="71" t="s">
        <v>85</v>
      </c>
      <c r="C11" s="72"/>
      <c r="D11" s="3"/>
      <c r="E11" s="30"/>
      <c r="F11" s="3"/>
      <c r="G11" s="3"/>
      <c r="H11" s="30"/>
      <c r="I11" s="3"/>
      <c r="J11" s="3"/>
      <c r="K11" s="30"/>
      <c r="L11" s="30"/>
      <c r="M11" s="3"/>
      <c r="N11" s="30"/>
      <c r="O11" s="3"/>
      <c r="P11" s="3"/>
      <c r="Q11" s="30"/>
      <c r="R11" s="3"/>
      <c r="S11" s="3"/>
      <c r="T11" s="30"/>
      <c r="U11" s="3"/>
      <c r="V11" s="236"/>
      <c r="W11" s="67" t="s">
        <v>86</v>
      </c>
      <c r="X11" s="32"/>
      <c r="Y11" s="2"/>
      <c r="Z11" s="57"/>
    </row>
    <row r="12" spans="2:32" ht="27.95" customHeight="1">
      <c r="B12" s="73"/>
      <c r="C12" s="74"/>
      <c r="D12" s="30"/>
      <c r="E12" s="30"/>
      <c r="F12" s="3"/>
      <c r="G12" s="3"/>
      <c r="H12" s="30"/>
      <c r="I12" s="3"/>
      <c r="J12" s="3"/>
      <c r="K12" s="30"/>
      <c r="L12" s="30"/>
      <c r="M12" s="30"/>
      <c r="N12" s="30"/>
      <c r="O12" s="3"/>
      <c r="P12" s="3"/>
      <c r="Q12" s="30"/>
      <c r="R12" s="3"/>
      <c r="S12" s="3"/>
      <c r="T12" s="30"/>
      <c r="U12" s="3"/>
      <c r="V12" s="237"/>
      <c r="W12" s="75">
        <f>W6*4+W8*9+W10*4</f>
        <v>0</v>
      </c>
      <c r="X12" s="33"/>
      <c r="Y12" s="2"/>
      <c r="Z12" s="60"/>
      <c r="AC12" s="76"/>
      <c r="AD12" s="76"/>
      <c r="AE12" s="76"/>
    </row>
    <row r="13" spans="2:32" s="26" customFormat="1" ht="27.75">
      <c r="B13" s="61">
        <v>8</v>
      </c>
      <c r="C13" s="234"/>
      <c r="D13" s="41"/>
      <c r="E13" s="41"/>
      <c r="F13" s="24"/>
      <c r="G13" s="42"/>
      <c r="H13" s="41"/>
      <c r="I13" s="24"/>
      <c r="J13" s="42"/>
      <c r="K13" s="41"/>
      <c r="L13" s="24"/>
      <c r="M13" s="42"/>
      <c r="N13" s="41"/>
      <c r="O13" s="24"/>
      <c r="P13" s="41"/>
      <c r="Q13" s="41"/>
      <c r="R13" s="24"/>
      <c r="S13" s="41"/>
      <c r="T13" s="41"/>
      <c r="U13" s="24"/>
      <c r="V13" s="235"/>
      <c r="W13" s="62" t="s">
        <v>17</v>
      </c>
      <c r="X13" s="25" t="s">
        <v>78</v>
      </c>
      <c r="Y13" s="34"/>
      <c r="Z13" s="57"/>
      <c r="AA13" s="57"/>
      <c r="AB13" s="58"/>
      <c r="AC13" s="57"/>
      <c r="AD13" s="57"/>
      <c r="AE13" s="57"/>
      <c r="AF13" s="57"/>
    </row>
    <row r="14" spans="2:32" ht="27.95" customHeight="1">
      <c r="B14" s="63" t="s">
        <v>19</v>
      </c>
      <c r="C14" s="23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236"/>
      <c r="W14" s="64">
        <f>Y13*15+Y15*5+Y17*15+Y18*12</f>
        <v>0</v>
      </c>
      <c r="X14" s="27" t="s">
        <v>79</v>
      </c>
      <c r="Y14" s="35"/>
      <c r="Z14" s="60"/>
      <c r="AA14" s="58"/>
      <c r="AC14" s="58"/>
      <c r="AD14" s="58"/>
      <c r="AE14" s="58"/>
      <c r="AF14" s="58"/>
    </row>
    <row r="15" spans="2:32" ht="27.95" customHeight="1">
      <c r="B15" s="63">
        <v>27</v>
      </c>
      <c r="C15" s="234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236"/>
      <c r="W15" s="67" t="s">
        <v>21</v>
      </c>
      <c r="X15" s="28" t="s">
        <v>80</v>
      </c>
      <c r="Y15" s="35"/>
      <c r="Z15" s="57"/>
      <c r="AA15" s="68"/>
      <c r="AC15" s="69"/>
      <c r="AD15" s="58"/>
      <c r="AE15" s="58"/>
      <c r="AF15" s="70"/>
    </row>
    <row r="16" spans="2:32" ht="27.95" customHeight="1">
      <c r="B16" s="63" t="s">
        <v>87</v>
      </c>
      <c r="C16" s="234"/>
      <c r="D16" s="3"/>
      <c r="E16" s="3"/>
      <c r="F16" s="3"/>
      <c r="G16" s="3"/>
      <c r="H16" s="30"/>
      <c r="I16" s="3"/>
      <c r="J16" s="3"/>
      <c r="K16" s="29"/>
      <c r="L16" s="3"/>
      <c r="M16" s="3"/>
      <c r="N16" s="3"/>
      <c r="O16" s="3"/>
      <c r="P16" s="3"/>
      <c r="Q16" s="30"/>
      <c r="R16" s="3"/>
      <c r="S16" s="3"/>
      <c r="T16" s="77"/>
      <c r="U16" s="3"/>
      <c r="V16" s="236"/>
      <c r="W16" s="64">
        <f>Y14*5+Y16*5+Y18*8</f>
        <v>0</v>
      </c>
      <c r="X16" s="28" t="s">
        <v>81</v>
      </c>
      <c r="Y16" s="35"/>
      <c r="Z16" s="60"/>
      <c r="AC16" s="58"/>
      <c r="AD16" s="58"/>
      <c r="AE16" s="58"/>
      <c r="AF16" s="58"/>
    </row>
    <row r="17" spans="2:32" ht="27.95" customHeight="1">
      <c r="B17" s="238" t="s">
        <v>88</v>
      </c>
      <c r="C17" s="234"/>
      <c r="D17" s="30"/>
      <c r="E17" s="30"/>
      <c r="F17" s="3"/>
      <c r="G17" s="3"/>
      <c r="H17" s="30"/>
      <c r="I17" s="3"/>
      <c r="J17" s="3"/>
      <c r="K17" s="30"/>
      <c r="L17" s="3"/>
      <c r="M17" s="3"/>
      <c r="N17" s="3"/>
      <c r="O17" s="3"/>
      <c r="P17" s="3"/>
      <c r="Q17" s="30"/>
      <c r="R17" s="3"/>
      <c r="S17" s="3"/>
      <c r="T17" s="30"/>
      <c r="U17" s="3"/>
      <c r="V17" s="236"/>
      <c r="W17" s="67" t="s">
        <v>28</v>
      </c>
      <c r="X17" s="28" t="s">
        <v>83</v>
      </c>
      <c r="Y17" s="35"/>
      <c r="Z17" s="57"/>
      <c r="AC17" s="58"/>
      <c r="AD17" s="58"/>
      <c r="AE17" s="58"/>
      <c r="AF17" s="58"/>
    </row>
    <row r="18" spans="2:32" ht="27.95" customHeight="1">
      <c r="B18" s="238"/>
      <c r="C18" s="234"/>
      <c r="D18" s="30"/>
      <c r="E18" s="30"/>
      <c r="F18" s="3"/>
      <c r="G18" s="3"/>
      <c r="H18" s="30"/>
      <c r="I18" s="3"/>
      <c r="J18" s="3"/>
      <c r="K18" s="30"/>
      <c r="L18" s="3"/>
      <c r="M18" s="3"/>
      <c r="N18" s="30"/>
      <c r="O18" s="3"/>
      <c r="P18" s="3"/>
      <c r="Q18" s="30"/>
      <c r="R18" s="3"/>
      <c r="S18" s="3"/>
      <c r="T18" s="30"/>
      <c r="U18" s="3"/>
      <c r="V18" s="236"/>
      <c r="W18" s="64">
        <f>Y13*2+Y14*7+Y15*1+Y18*8</f>
        <v>0</v>
      </c>
      <c r="X18" s="31" t="s">
        <v>84</v>
      </c>
      <c r="Y18" s="35"/>
      <c r="Z18" s="60"/>
    </row>
    <row r="19" spans="2:32" ht="27.95" customHeight="1">
      <c r="B19" s="71" t="s">
        <v>85</v>
      </c>
      <c r="C19" s="72"/>
      <c r="D19" s="30"/>
      <c r="E19" s="30"/>
      <c r="F19" s="3"/>
      <c r="G19" s="3"/>
      <c r="H19" s="30"/>
      <c r="I19" s="3"/>
      <c r="J19" s="3"/>
      <c r="K19" s="30"/>
      <c r="L19" s="30"/>
      <c r="M19" s="3"/>
      <c r="N19" s="30"/>
      <c r="O19" s="3"/>
      <c r="P19" s="78"/>
      <c r="Q19" s="30"/>
      <c r="R19" s="3"/>
      <c r="S19" s="3"/>
      <c r="T19" s="30"/>
      <c r="U19" s="3"/>
      <c r="V19" s="236"/>
      <c r="W19" s="67" t="s">
        <v>86</v>
      </c>
      <c r="X19" s="32"/>
      <c r="Y19" s="2"/>
      <c r="Z19" s="57"/>
    </row>
    <row r="20" spans="2:32" ht="27.95" customHeight="1">
      <c r="B20" s="73"/>
      <c r="C20" s="74"/>
      <c r="D20" s="30"/>
      <c r="E20" s="30"/>
      <c r="F20" s="3"/>
      <c r="G20" s="3"/>
      <c r="H20" s="30"/>
      <c r="I20" s="3"/>
      <c r="J20" s="3"/>
      <c r="K20" s="30"/>
      <c r="L20" s="30"/>
      <c r="M20" s="30"/>
      <c r="N20" s="30"/>
      <c r="O20" s="3"/>
      <c r="P20" s="30"/>
      <c r="Q20" s="30"/>
      <c r="R20" s="3"/>
      <c r="S20" s="3"/>
      <c r="T20" s="30"/>
      <c r="U20" s="3"/>
      <c r="V20" s="237"/>
      <c r="W20" s="75">
        <f>W14*4+W16*9+W18*4</f>
        <v>0</v>
      </c>
      <c r="X20" s="36"/>
      <c r="Y20" s="79"/>
      <c r="Z20" s="60"/>
      <c r="AC20" s="76"/>
      <c r="AD20" s="76"/>
      <c r="AE20" s="76"/>
    </row>
    <row r="21" spans="2:32" s="26" customFormat="1" ht="27.75">
      <c r="B21" s="61">
        <v>8</v>
      </c>
      <c r="C21" s="234"/>
      <c r="D21" s="41"/>
      <c r="E21" s="41"/>
      <c r="F21" s="24"/>
      <c r="G21" s="42"/>
      <c r="H21" s="41"/>
      <c r="I21" s="24"/>
      <c r="J21" s="42"/>
      <c r="K21" s="41"/>
      <c r="L21" s="24"/>
      <c r="M21" s="41"/>
      <c r="N21" s="41"/>
      <c r="O21" s="24"/>
      <c r="P21" s="41"/>
      <c r="Q21" s="41"/>
      <c r="R21" s="24"/>
      <c r="S21" s="41"/>
      <c r="T21" s="41"/>
      <c r="U21" s="24"/>
      <c r="V21" s="235"/>
      <c r="W21" s="62" t="s">
        <v>17</v>
      </c>
      <c r="X21" s="25" t="s">
        <v>78</v>
      </c>
      <c r="Y21" s="1"/>
      <c r="Z21" s="57"/>
      <c r="AA21" s="57"/>
      <c r="AB21" s="58"/>
      <c r="AC21" s="57"/>
      <c r="AD21" s="57"/>
      <c r="AE21" s="57"/>
      <c r="AF21" s="57"/>
    </row>
    <row r="22" spans="2:32" s="38" customFormat="1" ht="27.75" customHeight="1">
      <c r="B22" s="63" t="s">
        <v>19</v>
      </c>
      <c r="C22" s="234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236"/>
      <c r="W22" s="64">
        <f>Y21*15+Y23*5+Y25*15+Y26*12</f>
        <v>0</v>
      </c>
      <c r="X22" s="27" t="s">
        <v>79</v>
      </c>
      <c r="Y22" s="2"/>
      <c r="Z22" s="37"/>
      <c r="AA22" s="58"/>
      <c r="AB22" s="58"/>
      <c r="AC22" s="58"/>
      <c r="AD22" s="58"/>
      <c r="AE22" s="58"/>
      <c r="AF22" s="58"/>
    </row>
    <row r="23" spans="2:32" s="38" customFormat="1" ht="27.95" customHeight="1">
      <c r="B23" s="63">
        <v>28</v>
      </c>
      <c r="C23" s="234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236"/>
      <c r="W23" s="67" t="s">
        <v>21</v>
      </c>
      <c r="X23" s="28" t="s">
        <v>80</v>
      </c>
      <c r="Y23" s="2"/>
      <c r="Z23" s="39"/>
      <c r="AA23" s="68"/>
      <c r="AB23" s="58"/>
      <c r="AC23" s="69"/>
      <c r="AD23" s="58"/>
      <c r="AE23" s="58"/>
      <c r="AF23" s="70"/>
    </row>
    <row r="24" spans="2:32" s="38" customFormat="1" ht="27.95" customHeight="1">
      <c r="B24" s="63" t="s">
        <v>87</v>
      </c>
      <c r="C24" s="234"/>
      <c r="D24" s="3"/>
      <c r="E24" s="30"/>
      <c r="F24" s="3"/>
      <c r="G24" s="3"/>
      <c r="H24" s="30"/>
      <c r="I24" s="3"/>
      <c r="J24" s="3"/>
      <c r="K24" s="30"/>
      <c r="L24" s="3"/>
      <c r="M24" s="3"/>
      <c r="N24" s="30"/>
      <c r="O24" s="3"/>
      <c r="P24" s="3"/>
      <c r="Q24" s="3"/>
      <c r="R24" s="3"/>
      <c r="S24" s="3"/>
      <c r="T24" s="3"/>
      <c r="U24" s="3"/>
      <c r="V24" s="236"/>
      <c r="W24" s="64">
        <f>Y22*5+Y24*5+Y26*8</f>
        <v>0</v>
      </c>
      <c r="X24" s="28" t="s">
        <v>81</v>
      </c>
      <c r="Y24" s="2"/>
      <c r="Z24" s="37"/>
      <c r="AA24" s="57"/>
      <c r="AB24" s="58"/>
      <c r="AC24" s="58"/>
      <c r="AD24" s="58"/>
      <c r="AE24" s="58"/>
      <c r="AF24" s="58"/>
    </row>
    <row r="25" spans="2:32" s="38" customFormat="1" ht="27.95" customHeight="1">
      <c r="B25" s="238" t="s">
        <v>89</v>
      </c>
      <c r="C25" s="234"/>
      <c r="D25" s="3"/>
      <c r="E25" s="30"/>
      <c r="F25" s="3"/>
      <c r="G25" s="3"/>
      <c r="H25" s="30"/>
      <c r="I25" s="3"/>
      <c r="J25" s="3"/>
      <c r="K25" s="30"/>
      <c r="L25" s="3"/>
      <c r="M25" s="3"/>
      <c r="N25" s="29"/>
      <c r="O25" s="3"/>
      <c r="P25" s="3"/>
      <c r="Q25" s="3"/>
      <c r="R25" s="3"/>
      <c r="S25" s="3"/>
      <c r="T25" s="30"/>
      <c r="U25" s="3"/>
      <c r="V25" s="236"/>
      <c r="W25" s="67" t="s">
        <v>28</v>
      </c>
      <c r="X25" s="28" t="s">
        <v>83</v>
      </c>
      <c r="Y25" s="2"/>
      <c r="Z25" s="39"/>
      <c r="AA25" s="57"/>
      <c r="AB25" s="58"/>
      <c r="AC25" s="58"/>
      <c r="AD25" s="58"/>
      <c r="AE25" s="58"/>
      <c r="AF25" s="58"/>
    </row>
    <row r="26" spans="2:32" s="38" customFormat="1" ht="27.95" customHeight="1">
      <c r="B26" s="238"/>
      <c r="C26" s="234"/>
      <c r="D26" s="30"/>
      <c r="E26" s="30"/>
      <c r="F26" s="3"/>
      <c r="G26" s="80"/>
      <c r="H26" s="30"/>
      <c r="I26" s="3"/>
      <c r="J26" s="3"/>
      <c r="K26" s="29"/>
      <c r="L26" s="3"/>
      <c r="M26" s="3"/>
      <c r="N26" s="29"/>
      <c r="O26" s="3"/>
      <c r="P26" s="3"/>
      <c r="Q26" s="3"/>
      <c r="R26" s="3"/>
      <c r="S26" s="3"/>
      <c r="T26" s="30"/>
      <c r="U26" s="3"/>
      <c r="V26" s="236"/>
      <c r="W26" s="64">
        <f>Y21*2+Y22*7+Y23*1+Y26*8</f>
        <v>0</v>
      </c>
      <c r="X26" s="31" t="s">
        <v>84</v>
      </c>
      <c r="Y26" s="2"/>
      <c r="Z26" s="37"/>
      <c r="AA26" s="57"/>
      <c r="AB26" s="58"/>
      <c r="AC26" s="57"/>
      <c r="AD26" s="57"/>
      <c r="AE26" s="57"/>
      <c r="AF26" s="57"/>
    </row>
    <row r="27" spans="2:32" s="38" customFormat="1" ht="27.95" customHeight="1">
      <c r="B27" s="71" t="s">
        <v>85</v>
      </c>
      <c r="C27" s="44"/>
      <c r="D27" s="3"/>
      <c r="E27" s="30"/>
      <c r="F27" s="3"/>
      <c r="G27" s="3"/>
      <c r="H27" s="30"/>
      <c r="I27" s="3"/>
      <c r="J27" s="3"/>
      <c r="K27" s="30"/>
      <c r="L27" s="3"/>
      <c r="M27" s="3"/>
      <c r="N27" s="30"/>
      <c r="O27" s="3"/>
      <c r="P27" s="29"/>
      <c r="Q27" s="30"/>
      <c r="R27" s="3"/>
      <c r="S27" s="3"/>
      <c r="T27" s="30"/>
      <c r="U27" s="3"/>
      <c r="V27" s="236"/>
      <c r="W27" s="67" t="s">
        <v>86</v>
      </c>
      <c r="X27" s="32"/>
      <c r="Y27" s="2"/>
      <c r="Z27" s="39"/>
      <c r="AA27" s="57"/>
      <c r="AB27" s="58"/>
      <c r="AC27" s="57"/>
      <c r="AD27" s="57"/>
      <c r="AE27" s="57"/>
      <c r="AF27" s="57"/>
    </row>
    <row r="28" spans="2:32" s="38" customFormat="1" ht="27.95" customHeight="1" thickBot="1">
      <c r="B28" s="81"/>
      <c r="C28" s="45"/>
      <c r="D28" s="30"/>
      <c r="E28" s="30"/>
      <c r="F28" s="3"/>
      <c r="G28" s="3"/>
      <c r="H28" s="30"/>
      <c r="I28" s="3"/>
      <c r="J28" s="29"/>
      <c r="K28" s="30"/>
      <c r="L28" s="3"/>
      <c r="M28" s="3"/>
      <c r="N28" s="30"/>
      <c r="O28" s="3"/>
      <c r="P28" s="3"/>
      <c r="Q28" s="30"/>
      <c r="R28" s="3"/>
      <c r="S28" s="3"/>
      <c r="T28" s="30"/>
      <c r="U28" s="3"/>
      <c r="V28" s="237"/>
      <c r="W28" s="75">
        <f>W22*4+W24*9+W26*4</f>
        <v>0</v>
      </c>
      <c r="X28" s="33"/>
      <c r="Y28" s="2"/>
      <c r="Z28" s="37"/>
      <c r="AA28" s="39"/>
      <c r="AB28" s="40"/>
      <c r="AC28" s="76"/>
      <c r="AD28" s="76"/>
      <c r="AE28" s="76"/>
      <c r="AF28" s="39"/>
    </row>
    <row r="29" spans="2:32" s="26" customFormat="1" ht="27.75">
      <c r="B29" s="61">
        <v>8</v>
      </c>
      <c r="C29" s="242"/>
      <c r="D29" s="41"/>
      <c r="E29" s="41"/>
      <c r="F29" s="24"/>
      <c r="G29" s="42"/>
      <c r="H29" s="41"/>
      <c r="I29" s="24"/>
      <c r="J29" s="42"/>
      <c r="K29" s="41"/>
      <c r="L29" s="24"/>
      <c r="M29" s="42"/>
      <c r="N29" s="41"/>
      <c r="O29" s="24"/>
      <c r="P29" s="41"/>
      <c r="Q29" s="41"/>
      <c r="R29" s="24"/>
      <c r="S29" s="41"/>
      <c r="T29" s="41"/>
      <c r="U29" s="24"/>
      <c r="V29" s="235"/>
      <c r="W29" s="62" t="s">
        <v>17</v>
      </c>
      <c r="X29" s="25" t="s">
        <v>78</v>
      </c>
      <c r="Y29" s="43"/>
      <c r="Z29" s="57"/>
      <c r="AA29" s="57"/>
      <c r="AB29" s="58"/>
      <c r="AC29" s="57" t="s">
        <v>90</v>
      </c>
      <c r="AD29" s="57" t="s">
        <v>91</v>
      </c>
      <c r="AE29" s="57" t="s">
        <v>92</v>
      </c>
      <c r="AF29" s="57" t="s">
        <v>93</v>
      </c>
    </row>
    <row r="30" spans="2:32" ht="27.95" customHeight="1">
      <c r="B30" s="63" t="s">
        <v>19</v>
      </c>
      <c r="C30" s="243"/>
      <c r="D30" s="3"/>
      <c r="E30" s="3"/>
      <c r="F30" s="3"/>
      <c r="G30" s="3"/>
      <c r="H30" s="3"/>
      <c r="I30" s="3"/>
      <c r="J30" s="3"/>
      <c r="K30" s="3"/>
      <c r="L30" s="3"/>
      <c r="M30" s="3"/>
      <c r="N30" s="82"/>
      <c r="O30" s="3"/>
      <c r="P30" s="3"/>
      <c r="Q30" s="3"/>
      <c r="R30" s="3"/>
      <c r="S30" s="3"/>
      <c r="T30" s="3"/>
      <c r="U30" s="3"/>
      <c r="V30" s="236"/>
      <c r="W30" s="64">
        <f>Y29*15+Y31*5+Y33*15+Y34*12</f>
        <v>0</v>
      </c>
      <c r="X30" s="27" t="s">
        <v>79</v>
      </c>
      <c r="Y30" s="35"/>
      <c r="Z30" s="60"/>
      <c r="AA30" s="58" t="s">
        <v>94</v>
      </c>
      <c r="AB30" s="58">
        <v>6.3</v>
      </c>
      <c r="AC30" s="58">
        <f>AB30*2</f>
        <v>12.6</v>
      </c>
      <c r="AD30" s="58"/>
      <c r="AE30" s="58">
        <f>AB30*15</f>
        <v>94.5</v>
      </c>
      <c r="AF30" s="58">
        <f>AC30*4+AE30*4</f>
        <v>428.4</v>
      </c>
    </row>
    <row r="31" spans="2:32" ht="27.95" customHeight="1">
      <c r="B31" s="63">
        <v>29</v>
      </c>
      <c r="C31" s="243"/>
      <c r="D31" s="3"/>
      <c r="E31" s="3"/>
      <c r="F31" s="3"/>
      <c r="G31" s="3"/>
      <c r="H31" s="3"/>
      <c r="I31" s="3"/>
      <c r="J31" s="3"/>
      <c r="K31" s="30"/>
      <c r="L31" s="80"/>
      <c r="M31" s="3"/>
      <c r="N31" s="83"/>
      <c r="O31" s="3"/>
      <c r="P31" s="3"/>
      <c r="Q31" s="3"/>
      <c r="R31" s="3"/>
      <c r="S31" s="3"/>
      <c r="T31" s="3"/>
      <c r="U31" s="3"/>
      <c r="V31" s="236"/>
      <c r="W31" s="67" t="s">
        <v>21</v>
      </c>
      <c r="X31" s="28" t="s">
        <v>80</v>
      </c>
      <c r="Y31" s="35"/>
      <c r="Z31" s="57"/>
      <c r="AA31" s="68" t="s">
        <v>95</v>
      </c>
      <c r="AB31" s="58">
        <v>2</v>
      </c>
      <c r="AC31" s="69">
        <f>AB31*7</f>
        <v>14</v>
      </c>
      <c r="AD31" s="58">
        <f>AB31*5</f>
        <v>10</v>
      </c>
      <c r="AE31" s="58" t="s">
        <v>96</v>
      </c>
      <c r="AF31" s="70">
        <f>AC31*4+AD31*9</f>
        <v>146</v>
      </c>
    </row>
    <row r="32" spans="2:32" ht="27.95" customHeight="1">
      <c r="B32" s="63" t="s">
        <v>23</v>
      </c>
      <c r="C32" s="243"/>
      <c r="D32" s="29"/>
      <c r="E32" s="30"/>
      <c r="F32" s="3"/>
      <c r="G32" s="3"/>
      <c r="H32" s="30"/>
      <c r="I32" s="3"/>
      <c r="J32" s="3"/>
      <c r="K32" s="29"/>
      <c r="L32" s="3"/>
      <c r="M32" s="3"/>
      <c r="N32" s="30"/>
      <c r="O32" s="3"/>
      <c r="P32" s="3"/>
      <c r="Q32" s="30"/>
      <c r="R32" s="3"/>
      <c r="S32" s="3"/>
      <c r="T32" s="77"/>
      <c r="U32" s="3"/>
      <c r="V32" s="236"/>
      <c r="W32" s="64">
        <f>Y30*5+Y32*5+Y34*8</f>
        <v>0</v>
      </c>
      <c r="X32" s="28" t="s">
        <v>81</v>
      </c>
      <c r="Y32" s="35"/>
      <c r="Z32" s="60"/>
      <c r="AA32" s="57" t="s">
        <v>97</v>
      </c>
      <c r="AB32" s="58">
        <v>1.7</v>
      </c>
      <c r="AC32" s="58">
        <f>AB32*1</f>
        <v>1.7</v>
      </c>
      <c r="AD32" s="58" t="s">
        <v>96</v>
      </c>
      <c r="AE32" s="58">
        <f>AB32*5</f>
        <v>8.5</v>
      </c>
      <c r="AF32" s="58">
        <f>AC32*4+AE32*4</f>
        <v>40.799999999999997</v>
      </c>
    </row>
    <row r="33" spans="2:32" ht="27.95" customHeight="1">
      <c r="B33" s="238" t="s">
        <v>98</v>
      </c>
      <c r="C33" s="243"/>
      <c r="D33" s="29"/>
      <c r="E33" s="30"/>
      <c r="F33" s="3"/>
      <c r="G33" s="3"/>
      <c r="H33" s="30"/>
      <c r="I33" s="3"/>
      <c r="J33" s="3"/>
      <c r="K33" s="30"/>
      <c r="L33" s="3"/>
      <c r="M33" s="29"/>
      <c r="N33" s="30"/>
      <c r="O33" s="3"/>
      <c r="P33" s="3"/>
      <c r="Q33" s="30"/>
      <c r="R33" s="3"/>
      <c r="S33" s="3"/>
      <c r="T33" s="30"/>
      <c r="U33" s="3"/>
      <c r="V33" s="236"/>
      <c r="W33" s="67" t="s">
        <v>28</v>
      </c>
      <c r="X33" s="28" t="s">
        <v>83</v>
      </c>
      <c r="Y33" s="35"/>
      <c r="Z33" s="57"/>
      <c r="AA33" s="57" t="s">
        <v>99</v>
      </c>
      <c r="AB33" s="58">
        <v>2.5</v>
      </c>
      <c r="AC33" s="58"/>
      <c r="AD33" s="58">
        <f>AB33*5</f>
        <v>12.5</v>
      </c>
      <c r="AE33" s="58" t="s">
        <v>96</v>
      </c>
      <c r="AF33" s="58">
        <f>AD33*9</f>
        <v>112.5</v>
      </c>
    </row>
    <row r="34" spans="2:32" ht="27.95" customHeight="1">
      <c r="B34" s="238"/>
      <c r="C34" s="244"/>
      <c r="D34" s="29"/>
      <c r="E34" s="29"/>
      <c r="F34" s="3"/>
      <c r="G34" s="3"/>
      <c r="H34" s="30"/>
      <c r="I34" s="3"/>
      <c r="J34" s="3"/>
      <c r="K34" s="30"/>
      <c r="L34" s="3"/>
      <c r="M34" s="29"/>
      <c r="N34" s="29"/>
      <c r="O34" s="3"/>
      <c r="P34" s="3"/>
      <c r="Q34" s="30"/>
      <c r="R34" s="3"/>
      <c r="S34" s="3"/>
      <c r="T34" s="30"/>
      <c r="U34" s="3"/>
      <c r="V34" s="236"/>
      <c r="W34" s="64">
        <f>Y29*2+Y30*7+Y31*1+Y34*8</f>
        <v>0</v>
      </c>
      <c r="X34" s="31" t="s">
        <v>84</v>
      </c>
      <c r="Y34" s="35"/>
      <c r="Z34" s="60"/>
      <c r="AA34" s="57" t="s">
        <v>100</v>
      </c>
      <c r="AB34" s="58">
        <v>1</v>
      </c>
      <c r="AE34" s="57">
        <f>AB34*15</f>
        <v>15</v>
      </c>
    </row>
    <row r="35" spans="2:32" ht="27.95" customHeight="1">
      <c r="B35" s="71" t="s">
        <v>85</v>
      </c>
      <c r="C35" s="44"/>
      <c r="D35" s="30"/>
      <c r="E35" s="30"/>
      <c r="F35" s="3"/>
      <c r="G35" s="3"/>
      <c r="H35" s="30"/>
      <c r="I35" s="3"/>
      <c r="J35" s="3"/>
      <c r="K35" s="30"/>
      <c r="L35" s="30"/>
      <c r="M35" s="29"/>
      <c r="N35" s="30"/>
      <c r="O35" s="3"/>
      <c r="P35" s="3"/>
      <c r="Q35" s="30"/>
      <c r="R35" s="3"/>
      <c r="S35" s="3"/>
      <c r="T35" s="30"/>
      <c r="U35" s="3"/>
      <c r="V35" s="236"/>
      <c r="W35" s="67" t="s">
        <v>56</v>
      </c>
      <c r="X35" s="32"/>
      <c r="Y35" s="2"/>
      <c r="Z35" s="57"/>
      <c r="AC35" s="57">
        <f>SUM(AC30:AC34)</f>
        <v>28.3</v>
      </c>
      <c r="AD35" s="57">
        <f>SUM(AD30:AD34)</f>
        <v>22.5</v>
      </c>
      <c r="AE35" s="57">
        <f>SUM(AE30:AE34)</f>
        <v>118</v>
      </c>
      <c r="AF35" s="57">
        <f>AC35*4+AD35*9+AE35*4</f>
        <v>787.7</v>
      </c>
    </row>
    <row r="36" spans="2:32" ht="27.95" customHeight="1" thickBot="1">
      <c r="B36" s="73"/>
      <c r="C36" s="45"/>
      <c r="D36" s="30"/>
      <c r="E36" s="30"/>
      <c r="F36" s="3"/>
      <c r="G36" s="3"/>
      <c r="H36" s="30"/>
      <c r="I36" s="3"/>
      <c r="J36" s="3"/>
      <c r="K36" s="30"/>
      <c r="L36" s="30"/>
      <c r="M36" s="30"/>
      <c r="N36" s="30"/>
      <c r="O36" s="3"/>
      <c r="P36" s="3"/>
      <c r="Q36" s="30"/>
      <c r="R36" s="3"/>
      <c r="S36" s="3"/>
      <c r="T36" s="30"/>
      <c r="U36" s="3"/>
      <c r="V36" s="237"/>
      <c r="W36" s="75">
        <f>W30*4+W32*9+W34*4</f>
        <v>0</v>
      </c>
      <c r="X36" s="36"/>
      <c r="Y36" s="2"/>
      <c r="Z36" s="60"/>
      <c r="AC36" s="76">
        <f>AC35*4/AF35</f>
        <v>0.14370953408658119</v>
      </c>
      <c r="AD36" s="76">
        <f>AD35*9/AF35</f>
        <v>0.25707756760187889</v>
      </c>
      <c r="AE36" s="76">
        <f>AE35*4/AF35</f>
        <v>0.5992128983115399</v>
      </c>
    </row>
    <row r="37" spans="2:32" s="26" customFormat="1" ht="42">
      <c r="B37" s="61">
        <v>8</v>
      </c>
      <c r="C37" s="245"/>
      <c r="D37" s="108" t="str">
        <f>舊格式!E4</f>
        <v>夏威夷炒飯</v>
      </c>
      <c r="E37" s="108" t="s">
        <v>101</v>
      </c>
      <c r="F37" s="109" t="s">
        <v>102</v>
      </c>
      <c r="G37" s="110" t="str">
        <f>舊格式!E5</f>
        <v>黃金雞翅(炸)</v>
      </c>
      <c r="H37" s="108" t="s">
        <v>103</v>
      </c>
      <c r="I37" s="109" t="s">
        <v>102</v>
      </c>
      <c r="J37" s="110" t="str">
        <f>舊格式!E6</f>
        <v>翡翠蒸肉丸子</v>
      </c>
      <c r="K37" s="108" t="s">
        <v>104</v>
      </c>
      <c r="L37" s="109" t="s">
        <v>102</v>
      </c>
      <c r="M37" s="110" t="str">
        <f>舊格式!E7</f>
        <v>香烤地瓜條</v>
      </c>
      <c r="N37" s="108" t="s">
        <v>105</v>
      </c>
      <c r="O37" s="109" t="s">
        <v>102</v>
      </c>
      <c r="P37" s="108" t="str">
        <f>舊格式!E8</f>
        <v>深色蔬菜</v>
      </c>
      <c r="Q37" s="108" t="s">
        <v>106</v>
      </c>
      <c r="R37" s="109" t="s">
        <v>102</v>
      </c>
      <c r="S37" s="108" t="str">
        <f>舊格式!E9</f>
        <v>白玉上排湯</v>
      </c>
      <c r="T37" s="108" t="s">
        <v>107</v>
      </c>
      <c r="U37" s="109" t="s">
        <v>102</v>
      </c>
      <c r="V37" s="235"/>
      <c r="W37" s="62" t="s">
        <v>17</v>
      </c>
      <c r="X37" s="25" t="s">
        <v>78</v>
      </c>
      <c r="Y37" s="1">
        <v>5.8</v>
      </c>
      <c r="Z37" s="57"/>
      <c r="AA37" s="57"/>
      <c r="AB37" s="58"/>
      <c r="AC37" s="57" t="s">
        <v>90</v>
      </c>
      <c r="AD37" s="57" t="s">
        <v>91</v>
      </c>
      <c r="AE37" s="57" t="s">
        <v>92</v>
      </c>
      <c r="AF37" s="57" t="s">
        <v>93</v>
      </c>
    </row>
    <row r="38" spans="2:32" ht="27.95" customHeight="1">
      <c r="B38" s="63" t="s">
        <v>19</v>
      </c>
      <c r="C38" s="243"/>
      <c r="D38" s="3" t="s">
        <v>108</v>
      </c>
      <c r="E38" s="3"/>
      <c r="F38" s="3">
        <v>110</v>
      </c>
      <c r="G38" s="3" t="s">
        <v>109</v>
      </c>
      <c r="H38" s="3"/>
      <c r="I38" s="3">
        <v>40</v>
      </c>
      <c r="J38" s="3" t="s">
        <v>110</v>
      </c>
      <c r="K38" s="3"/>
      <c r="L38" s="3">
        <v>25</v>
      </c>
      <c r="M38" s="3" t="s">
        <v>430</v>
      </c>
      <c r="N38" s="3"/>
      <c r="O38" s="3">
        <v>30</v>
      </c>
      <c r="P38" s="3" t="str">
        <f>P37</f>
        <v>深色蔬菜</v>
      </c>
      <c r="Q38" s="3"/>
      <c r="R38" s="3">
        <v>120</v>
      </c>
      <c r="S38" s="3" t="s">
        <v>111</v>
      </c>
      <c r="T38" s="3"/>
      <c r="U38" s="3">
        <v>30</v>
      </c>
      <c r="V38" s="236"/>
      <c r="W38" s="64">
        <f>Y37*15+Y39*5+Y41*15+Y42*12</f>
        <v>98.5</v>
      </c>
      <c r="X38" s="27" t="s">
        <v>79</v>
      </c>
      <c r="Y38" s="2">
        <v>1.7</v>
      </c>
      <c r="Z38" s="60"/>
      <c r="AA38" s="58" t="s">
        <v>94</v>
      </c>
      <c r="AB38" s="58">
        <v>6</v>
      </c>
      <c r="AC38" s="58">
        <f>AB38*2</f>
        <v>12</v>
      </c>
      <c r="AD38" s="58"/>
      <c r="AE38" s="58">
        <f>AB38*15</f>
        <v>90</v>
      </c>
      <c r="AF38" s="58">
        <f>AC38*4+AE38*4</f>
        <v>408</v>
      </c>
    </row>
    <row r="39" spans="2:32" ht="27.95" customHeight="1">
      <c r="B39" s="63">
        <v>30</v>
      </c>
      <c r="C39" s="243"/>
      <c r="D39" s="3" t="s">
        <v>112</v>
      </c>
      <c r="E39" s="3"/>
      <c r="F39" s="3">
        <v>20</v>
      </c>
      <c r="G39" s="3"/>
      <c r="H39" s="3"/>
      <c r="I39" s="3"/>
      <c r="J39" s="3" t="s">
        <v>113</v>
      </c>
      <c r="K39" s="3"/>
      <c r="L39" s="3">
        <v>5</v>
      </c>
      <c r="M39" s="3"/>
      <c r="N39" s="3"/>
      <c r="O39" s="3"/>
      <c r="P39" s="3"/>
      <c r="Q39" s="30"/>
      <c r="R39" s="3"/>
      <c r="S39" s="3" t="s">
        <v>114</v>
      </c>
      <c r="T39" s="29"/>
      <c r="U39" s="3">
        <v>5</v>
      </c>
      <c r="V39" s="236"/>
      <c r="W39" s="67" t="s">
        <v>21</v>
      </c>
      <c r="X39" s="28" t="s">
        <v>80</v>
      </c>
      <c r="Y39" s="2">
        <v>2</v>
      </c>
      <c r="Z39" s="57"/>
      <c r="AA39" s="68" t="s">
        <v>95</v>
      </c>
      <c r="AB39" s="58">
        <v>2.2999999999999998</v>
      </c>
      <c r="AC39" s="69">
        <f>AB39*7</f>
        <v>16.099999999999998</v>
      </c>
      <c r="AD39" s="58">
        <f>AB39*5</f>
        <v>11.5</v>
      </c>
      <c r="AE39" s="58" t="s">
        <v>96</v>
      </c>
      <c r="AF39" s="70">
        <f>AC39*4+AD39*9</f>
        <v>167.89999999999998</v>
      </c>
    </row>
    <row r="40" spans="2:32" ht="27.95" customHeight="1">
      <c r="B40" s="63" t="s">
        <v>23</v>
      </c>
      <c r="C40" s="243"/>
      <c r="D40" s="3" t="s">
        <v>115</v>
      </c>
      <c r="E40" s="3"/>
      <c r="F40" s="3">
        <v>10</v>
      </c>
      <c r="G40" s="3"/>
      <c r="H40" s="3"/>
      <c r="I40" s="3"/>
      <c r="K40" s="84"/>
      <c r="M40" s="3"/>
      <c r="N40" s="3"/>
      <c r="O40" s="3"/>
      <c r="P40" s="3"/>
      <c r="Q40" s="30"/>
      <c r="R40" s="3"/>
      <c r="S40" s="3"/>
      <c r="T40" s="3"/>
      <c r="U40" s="3"/>
      <c r="V40" s="236"/>
      <c r="W40" s="64">
        <f>Y38*5+Y40*5+Y42*8</f>
        <v>21.5</v>
      </c>
      <c r="X40" s="28" t="s">
        <v>81</v>
      </c>
      <c r="Y40" s="2">
        <v>2.6</v>
      </c>
      <c r="Z40" s="60"/>
      <c r="AA40" s="57" t="s">
        <v>97</v>
      </c>
      <c r="AB40" s="58">
        <v>1.5</v>
      </c>
      <c r="AC40" s="58">
        <f>AB40*1</f>
        <v>1.5</v>
      </c>
      <c r="AD40" s="58" t="s">
        <v>96</v>
      </c>
      <c r="AE40" s="58">
        <f>AB40*5</f>
        <v>7.5</v>
      </c>
      <c r="AF40" s="58">
        <f>AC40*4+AE40*4</f>
        <v>36</v>
      </c>
    </row>
    <row r="41" spans="2:32" ht="27.95" customHeight="1">
      <c r="B41" s="238" t="s">
        <v>116</v>
      </c>
      <c r="C41" s="243"/>
      <c r="D41" s="3" t="s">
        <v>117</v>
      </c>
      <c r="E41" s="30"/>
      <c r="F41" s="3">
        <v>30</v>
      </c>
      <c r="G41" s="3"/>
      <c r="H41" s="3"/>
      <c r="I41" s="3"/>
      <c r="K41" s="84"/>
      <c r="M41" s="86"/>
      <c r="N41" s="3"/>
      <c r="O41" s="3"/>
      <c r="P41" s="3"/>
      <c r="Q41" s="3"/>
      <c r="R41" s="3"/>
      <c r="S41" s="85"/>
      <c r="T41" s="30"/>
      <c r="U41" s="3"/>
      <c r="V41" s="236"/>
      <c r="W41" s="67" t="s">
        <v>28</v>
      </c>
      <c r="X41" s="28" t="s">
        <v>83</v>
      </c>
      <c r="Y41" s="2">
        <v>0.1</v>
      </c>
      <c r="Z41" s="57"/>
      <c r="AA41" s="57" t="s">
        <v>99</v>
      </c>
      <c r="AB41" s="58">
        <v>2.5</v>
      </c>
      <c r="AC41" s="58"/>
      <c r="AD41" s="58">
        <f>AB41*5</f>
        <v>12.5</v>
      </c>
      <c r="AE41" s="58" t="s">
        <v>96</v>
      </c>
      <c r="AF41" s="58">
        <f>AD41*9</f>
        <v>112.5</v>
      </c>
    </row>
    <row r="42" spans="2:32" ht="27.95" customHeight="1">
      <c r="B42" s="238"/>
      <c r="C42" s="244"/>
      <c r="D42" s="3" t="s">
        <v>110</v>
      </c>
      <c r="E42" s="30"/>
      <c r="F42" s="3">
        <v>10</v>
      </c>
      <c r="G42" s="3"/>
      <c r="H42" s="30"/>
      <c r="I42" s="3"/>
      <c r="J42" s="46"/>
      <c r="K42" s="47"/>
      <c r="L42" s="48"/>
      <c r="M42" s="86"/>
      <c r="N42" s="29"/>
      <c r="O42" s="3"/>
      <c r="P42" s="3"/>
      <c r="Q42" s="30"/>
      <c r="R42" s="3"/>
      <c r="S42" s="3"/>
      <c r="T42" s="30"/>
      <c r="U42" s="3"/>
      <c r="V42" s="236"/>
      <c r="W42" s="64">
        <f>Y37*2+Y38*7+Y39*1+Y42*8</f>
        <v>25.5</v>
      </c>
      <c r="X42" s="31" t="s">
        <v>84</v>
      </c>
      <c r="Y42" s="2">
        <v>0</v>
      </c>
      <c r="Z42" s="60"/>
      <c r="AA42" s="57" t="s">
        <v>100</v>
      </c>
      <c r="AE42" s="57">
        <f>AB42*15</f>
        <v>0</v>
      </c>
    </row>
    <row r="43" spans="2:32" ht="27.95" customHeight="1">
      <c r="B43" s="71" t="s">
        <v>85</v>
      </c>
      <c r="C43" s="72"/>
      <c r="D43" s="30"/>
      <c r="E43" s="30"/>
      <c r="F43" s="3"/>
      <c r="G43" s="3"/>
      <c r="H43" s="30"/>
      <c r="I43" s="3"/>
      <c r="J43" s="3"/>
      <c r="K43" s="30"/>
      <c r="L43" s="30"/>
      <c r="M43" s="85"/>
      <c r="N43" s="29"/>
      <c r="O43" s="3"/>
      <c r="P43" s="3"/>
      <c r="Q43" s="30"/>
      <c r="R43" s="3"/>
      <c r="S43" s="3"/>
      <c r="T43" s="30"/>
      <c r="U43" s="3"/>
      <c r="V43" s="236"/>
      <c r="W43" s="67" t="s">
        <v>56</v>
      </c>
      <c r="X43" s="32"/>
      <c r="Y43" s="35"/>
      <c r="Z43" s="57"/>
      <c r="AC43" s="57">
        <f>SUM(AC38:AC42)</f>
        <v>29.599999999999998</v>
      </c>
      <c r="AD43" s="57">
        <f>SUM(AD38:AD42)</f>
        <v>24</v>
      </c>
      <c r="AE43" s="57">
        <f>SUM(AE38:AE42)</f>
        <v>97.5</v>
      </c>
      <c r="AF43" s="57">
        <f>AC43*4+AD43*9+AE43*4</f>
        <v>724.4</v>
      </c>
    </row>
    <row r="44" spans="2:32" ht="27.95" customHeight="1" thickBot="1">
      <c r="B44" s="87"/>
      <c r="C44" s="74"/>
      <c r="D44" s="49"/>
      <c r="E44" s="49"/>
      <c r="F44" s="50"/>
      <c r="G44" s="50"/>
      <c r="H44" s="49"/>
      <c r="I44" s="50"/>
      <c r="J44" s="50"/>
      <c r="K44" s="49"/>
      <c r="L44" s="49"/>
      <c r="M44" s="51"/>
      <c r="N44" s="49"/>
      <c r="O44" s="50"/>
      <c r="P44" s="50"/>
      <c r="Q44" s="49"/>
      <c r="R44" s="50"/>
      <c r="S44" s="50"/>
      <c r="T44" s="49"/>
      <c r="U44" s="50"/>
      <c r="V44" s="237"/>
      <c r="W44" s="75">
        <f>W38*4+W40*9+W42*4</f>
        <v>689.5</v>
      </c>
      <c r="X44" s="52"/>
      <c r="Y44" s="88"/>
      <c r="Z44" s="60"/>
      <c r="AC44" s="76">
        <f>AC43*4/AF43</f>
        <v>0.16344561016013251</v>
      </c>
      <c r="AD44" s="76">
        <f>AD43*9/AF43</f>
        <v>0.29817780231916069</v>
      </c>
      <c r="AE44" s="76">
        <f>AE43*4/AF43</f>
        <v>0.53837658752070683</v>
      </c>
    </row>
    <row r="45" spans="2:32" ht="21.75" customHeight="1">
      <c r="C45" s="57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90"/>
    </row>
    <row r="46" spans="2:32">
      <c r="B46" s="58"/>
      <c r="D46" s="247"/>
      <c r="E46" s="247"/>
      <c r="F46" s="248"/>
      <c r="G46" s="248"/>
      <c r="H46" s="91"/>
      <c r="I46" s="57"/>
      <c r="J46" s="57"/>
      <c r="K46" s="91"/>
      <c r="L46" s="91"/>
      <c r="M46" s="91"/>
      <c r="N46" s="91"/>
      <c r="O46" s="57"/>
      <c r="Q46" s="91"/>
      <c r="R46" s="57"/>
      <c r="T46" s="91"/>
      <c r="U46" s="57"/>
      <c r="V46" s="57"/>
      <c r="Y46" s="55"/>
    </row>
    <row r="47" spans="2:32">
      <c r="Y47" s="55"/>
    </row>
    <row r="48" spans="2:32">
      <c r="Y48" s="55"/>
    </row>
    <row r="49" spans="25:25">
      <c r="Y49" s="55"/>
    </row>
    <row r="50" spans="25:25">
      <c r="Y50" s="55"/>
    </row>
    <row r="51" spans="25:25">
      <c r="Y51" s="55"/>
    </row>
    <row r="52" spans="25:25">
      <c r="Y52" s="55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1417322834645669" right="0.15748031496062992" top="0.19685039370078741" bottom="0.15748031496062992" header="0.51181102362204722" footer="0.23622047244094491"/>
  <pageSetup paperSize="9" scale="45" orientation="landscape" copies="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A22" zoomScale="55" zoomScaleNormal="60" zoomScaleSheetLayoutView="55" workbookViewId="0">
      <selection activeCell="P38" sqref="P38"/>
    </sheetView>
  </sheetViews>
  <sheetFormatPr defaultColWidth="9" defaultRowHeight="20.25"/>
  <cols>
    <col min="1" max="1" width="1.875" style="65" customWidth="1"/>
    <col min="2" max="2" width="4.875" style="89" customWidth="1"/>
    <col min="3" max="3" width="0" style="65" hidden="1" customWidth="1"/>
    <col min="4" max="4" width="18.625" style="65" customWidth="1"/>
    <col min="5" max="5" width="5.625" style="66" customWidth="1"/>
    <col min="6" max="6" width="11.25" style="65" customWidth="1"/>
    <col min="7" max="7" width="18.625" style="65" customWidth="1"/>
    <col min="8" max="8" width="5.625" style="66" customWidth="1"/>
    <col min="9" max="9" width="11.875" style="65" customWidth="1"/>
    <col min="10" max="10" width="18.625" style="65" customWidth="1"/>
    <col min="11" max="11" width="5.625" style="66" customWidth="1"/>
    <col min="12" max="12" width="11.875" style="66" customWidth="1"/>
    <col min="13" max="13" width="18.625" style="66" customWidth="1"/>
    <col min="14" max="14" width="5.625" style="66" customWidth="1"/>
    <col min="15" max="15" width="11.75" style="65" customWidth="1"/>
    <col min="16" max="16" width="18.625" style="65" customWidth="1"/>
    <col min="17" max="17" width="5.625" style="66" customWidth="1"/>
    <col min="18" max="18" width="11.75" style="65" customWidth="1"/>
    <col min="19" max="19" width="18.625" style="65" customWidth="1"/>
    <col min="20" max="20" width="5.625" style="66" customWidth="1"/>
    <col min="21" max="21" width="12.75" style="65" customWidth="1"/>
    <col min="22" max="22" width="5.25" style="65" customWidth="1"/>
    <col min="23" max="23" width="11.75" style="53" customWidth="1"/>
    <col min="24" max="24" width="11.25" style="54" customWidth="1"/>
    <col min="25" max="25" width="6.625" style="56" customWidth="1"/>
    <col min="26" max="26" width="6.625" style="65" customWidth="1"/>
    <col min="27" max="27" width="6" style="57" hidden="1" customWidth="1"/>
    <col min="28" max="28" width="5.5" style="58" hidden="1" customWidth="1"/>
    <col min="29" max="29" width="7.75" style="57" hidden="1" customWidth="1"/>
    <col min="30" max="30" width="8" style="57" hidden="1" customWidth="1"/>
    <col min="31" max="31" width="7.875" style="57" hidden="1" customWidth="1"/>
    <col min="32" max="32" width="7.5" style="57" hidden="1" customWidth="1"/>
    <col min="33" max="16384" width="9" style="65"/>
  </cols>
  <sheetData>
    <row r="1" spans="2:32" s="57" customFormat="1" ht="38.25">
      <c r="B1" s="239" t="s">
        <v>296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4"/>
      <c r="AB1" s="58"/>
    </row>
    <row r="2" spans="2:32" s="57" customFormat="1" ht="18.95" customHeight="1">
      <c r="B2" s="240"/>
      <c r="C2" s="241"/>
      <c r="D2" s="241"/>
      <c r="E2" s="241"/>
      <c r="F2" s="241"/>
      <c r="G2" s="241"/>
      <c r="H2" s="5"/>
      <c r="I2" s="4"/>
      <c r="J2" s="4"/>
      <c r="K2" s="5"/>
      <c r="L2" s="5"/>
      <c r="M2" s="5"/>
      <c r="N2" s="5"/>
      <c r="O2" s="4"/>
      <c r="P2" s="4"/>
      <c r="Q2" s="5"/>
      <c r="R2" s="4"/>
      <c r="S2" s="4"/>
      <c r="T2" s="5"/>
      <c r="U2" s="4"/>
      <c r="V2" s="4"/>
      <c r="W2" s="6"/>
      <c r="X2" s="7"/>
      <c r="Y2" s="6"/>
      <c r="Z2" s="4"/>
      <c r="AB2" s="58"/>
    </row>
    <row r="3" spans="2:32" s="57" customFormat="1" ht="30" customHeight="1" thickBot="1">
      <c r="B3" s="8" t="s">
        <v>1</v>
      </c>
      <c r="C3" s="8"/>
      <c r="D3" s="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T3" s="59"/>
      <c r="U3" s="59"/>
      <c r="V3" s="59"/>
      <c r="W3" s="10"/>
      <c r="X3" s="11"/>
      <c r="Y3" s="12"/>
      <c r="Z3" s="60"/>
      <c r="AB3" s="58"/>
    </row>
    <row r="4" spans="2:32" s="23" customFormat="1" ht="99">
      <c r="B4" s="13" t="s">
        <v>2</v>
      </c>
      <c r="C4" s="14" t="s">
        <v>3</v>
      </c>
      <c r="D4" s="15" t="s">
        <v>4</v>
      </c>
      <c r="E4" s="16" t="s">
        <v>5</v>
      </c>
      <c r="F4" s="15"/>
      <c r="G4" s="15" t="s">
        <v>6</v>
      </c>
      <c r="H4" s="16" t="s">
        <v>5</v>
      </c>
      <c r="I4" s="15"/>
      <c r="J4" s="15" t="s">
        <v>7</v>
      </c>
      <c r="K4" s="16" t="s">
        <v>5</v>
      </c>
      <c r="L4" s="15"/>
      <c r="M4" s="15" t="s">
        <v>7</v>
      </c>
      <c r="N4" s="16" t="s">
        <v>118</v>
      </c>
      <c r="O4" s="15"/>
      <c r="P4" s="15" t="s">
        <v>7</v>
      </c>
      <c r="Q4" s="16" t="s">
        <v>118</v>
      </c>
      <c r="R4" s="15"/>
      <c r="S4" s="17" t="s">
        <v>8</v>
      </c>
      <c r="T4" s="16" t="s">
        <v>118</v>
      </c>
      <c r="U4" s="15"/>
      <c r="V4" s="18" t="s">
        <v>119</v>
      </c>
      <c r="W4" s="19" t="s">
        <v>10</v>
      </c>
      <c r="X4" s="20" t="s">
        <v>120</v>
      </c>
      <c r="Y4" s="21" t="s">
        <v>121</v>
      </c>
      <c r="Z4" s="22"/>
      <c r="AA4" s="58"/>
      <c r="AB4" s="58"/>
      <c r="AC4" s="57"/>
      <c r="AD4" s="57"/>
      <c r="AE4" s="57"/>
      <c r="AF4" s="57"/>
    </row>
    <row r="5" spans="2:32" s="26" customFormat="1" ht="42" customHeight="1">
      <c r="B5" s="61">
        <v>9</v>
      </c>
      <c r="C5" s="234"/>
      <c r="D5" s="108" t="str">
        <f>舊格式!A11</f>
        <v>寶島白飯</v>
      </c>
      <c r="E5" s="108" t="s">
        <v>122</v>
      </c>
      <c r="F5" s="109" t="s">
        <v>123</v>
      </c>
      <c r="G5" s="110" t="str">
        <f>舊格式!A12</f>
        <v>香嫩雞排</v>
      </c>
      <c r="H5" s="108" t="s">
        <v>105</v>
      </c>
      <c r="I5" s="109" t="s">
        <v>123</v>
      </c>
      <c r="J5" s="110" t="str">
        <f>舊格式!A13</f>
        <v>義式黑胡椒燉肉</v>
      </c>
      <c r="K5" s="108" t="s">
        <v>125</v>
      </c>
      <c r="L5" s="109" t="s">
        <v>123</v>
      </c>
      <c r="M5" s="110" t="str">
        <f>舊格式!A14</f>
        <v>四季豆炒菇</v>
      </c>
      <c r="N5" s="108" t="s">
        <v>124</v>
      </c>
      <c r="O5" s="109" t="s">
        <v>123</v>
      </c>
      <c r="P5" s="108" t="str">
        <f>舊格式!A15</f>
        <v>深色蔬菜</v>
      </c>
      <c r="Q5" s="108" t="s">
        <v>126</v>
      </c>
      <c r="R5" s="109" t="s">
        <v>123</v>
      </c>
      <c r="S5" s="108" t="str">
        <f>舊格式!A16</f>
        <v>酸辣湯(豆芡)</v>
      </c>
      <c r="T5" s="108" t="s">
        <v>125</v>
      </c>
      <c r="U5" s="109" t="s">
        <v>123</v>
      </c>
      <c r="V5" s="235"/>
      <c r="W5" s="62" t="s">
        <v>17</v>
      </c>
      <c r="X5" s="25" t="s">
        <v>127</v>
      </c>
      <c r="Y5" s="1">
        <v>5.9</v>
      </c>
      <c r="Z5" s="57"/>
      <c r="AA5" s="57"/>
      <c r="AB5" s="58"/>
      <c r="AC5" s="57"/>
      <c r="AD5" s="57"/>
      <c r="AE5" s="57"/>
      <c r="AF5" s="57"/>
    </row>
    <row r="6" spans="2:32" ht="27.95" customHeight="1">
      <c r="B6" s="63" t="s">
        <v>19</v>
      </c>
      <c r="C6" s="234"/>
      <c r="D6" s="3" t="s">
        <v>128</v>
      </c>
      <c r="E6" s="3"/>
      <c r="F6" s="3">
        <v>110</v>
      </c>
      <c r="G6" s="3" t="s">
        <v>173</v>
      </c>
      <c r="H6" s="3"/>
      <c r="I6" s="3">
        <v>40</v>
      </c>
      <c r="J6" s="3" t="s">
        <v>129</v>
      </c>
      <c r="K6" s="3"/>
      <c r="L6" s="3">
        <v>50</v>
      </c>
      <c r="M6" s="3" t="s">
        <v>130</v>
      </c>
      <c r="N6" s="3"/>
      <c r="O6" s="3">
        <v>40</v>
      </c>
      <c r="P6" s="3" t="str">
        <f>P5</f>
        <v>深色蔬菜</v>
      </c>
      <c r="Q6" s="3"/>
      <c r="R6" s="3">
        <v>120</v>
      </c>
      <c r="S6" s="3" t="s">
        <v>76</v>
      </c>
      <c r="T6" s="3"/>
      <c r="U6" s="3">
        <v>5</v>
      </c>
      <c r="V6" s="236"/>
      <c r="W6" s="64">
        <f>Y5*15+Y7*5+Y9*15+Y10*12</f>
        <v>100</v>
      </c>
      <c r="X6" s="27" t="s">
        <v>131</v>
      </c>
      <c r="Y6" s="2">
        <v>1.8</v>
      </c>
      <c r="Z6" s="60"/>
      <c r="AA6" s="58"/>
      <c r="AC6" s="58"/>
      <c r="AD6" s="58"/>
      <c r="AE6" s="58"/>
      <c r="AF6" s="58"/>
    </row>
    <row r="7" spans="2:32" ht="27.95" customHeight="1">
      <c r="B7" s="63">
        <v>2</v>
      </c>
      <c r="C7" s="234"/>
      <c r="D7" s="3"/>
      <c r="E7" s="3"/>
      <c r="F7" s="3"/>
      <c r="G7" s="3"/>
      <c r="H7" s="3"/>
      <c r="I7" s="3"/>
      <c r="J7" s="3" t="s">
        <v>132</v>
      </c>
      <c r="K7" s="3"/>
      <c r="L7" s="3">
        <v>20</v>
      </c>
      <c r="M7" s="3" t="s">
        <v>133</v>
      </c>
      <c r="N7" s="3"/>
      <c r="O7" s="3">
        <v>5</v>
      </c>
      <c r="P7" s="3"/>
      <c r="Q7" s="3"/>
      <c r="R7" s="3"/>
      <c r="S7" s="3" t="s">
        <v>134</v>
      </c>
      <c r="T7" s="3" t="s">
        <v>135</v>
      </c>
      <c r="U7" s="3">
        <v>5</v>
      </c>
      <c r="V7" s="236"/>
      <c r="W7" s="67" t="s">
        <v>21</v>
      </c>
      <c r="X7" s="28" t="s">
        <v>136</v>
      </c>
      <c r="Y7" s="2">
        <v>2.2999999999999998</v>
      </c>
      <c r="Z7" s="57"/>
      <c r="AA7" s="68"/>
      <c r="AC7" s="69"/>
      <c r="AD7" s="58"/>
      <c r="AE7" s="58"/>
      <c r="AF7" s="70"/>
    </row>
    <row r="8" spans="2:32" ht="27.95" customHeight="1">
      <c r="B8" s="63" t="s">
        <v>23</v>
      </c>
      <c r="C8" s="234"/>
      <c r="D8" s="3"/>
      <c r="E8" s="3"/>
      <c r="F8" s="3"/>
      <c r="G8" s="85"/>
      <c r="H8" s="30"/>
      <c r="I8" s="3"/>
      <c r="J8" s="3" t="s">
        <v>76</v>
      </c>
      <c r="K8" s="3"/>
      <c r="L8" s="3">
        <v>10</v>
      </c>
      <c r="M8" s="3" t="s">
        <v>76</v>
      </c>
      <c r="N8" s="3"/>
      <c r="O8" s="3">
        <v>5</v>
      </c>
      <c r="P8" s="3"/>
      <c r="Q8" s="30"/>
      <c r="R8" s="3"/>
      <c r="S8" s="3" t="s">
        <v>137</v>
      </c>
      <c r="T8" s="77"/>
      <c r="U8" s="3">
        <v>10</v>
      </c>
      <c r="V8" s="236"/>
      <c r="W8" s="64">
        <f>Y6*5+Y8*5+Y10*8</f>
        <v>21</v>
      </c>
      <c r="X8" s="28" t="s">
        <v>138</v>
      </c>
      <c r="Y8" s="2">
        <v>2.4</v>
      </c>
      <c r="Z8" s="60"/>
      <c r="AC8" s="58"/>
      <c r="AD8" s="58"/>
      <c r="AE8" s="58"/>
      <c r="AF8" s="58"/>
    </row>
    <row r="9" spans="2:32" ht="27.95" customHeight="1">
      <c r="B9" s="238" t="s">
        <v>139</v>
      </c>
      <c r="C9" s="234"/>
      <c r="D9" s="3"/>
      <c r="E9" s="3"/>
      <c r="F9" s="3"/>
      <c r="G9" s="85"/>
      <c r="H9" s="30"/>
      <c r="I9" s="3"/>
      <c r="J9" s="3" t="s">
        <v>140</v>
      </c>
      <c r="K9" s="3"/>
      <c r="L9" s="3">
        <v>20</v>
      </c>
      <c r="M9" s="3" t="s">
        <v>141</v>
      </c>
      <c r="N9" s="29"/>
      <c r="O9" s="3">
        <v>10</v>
      </c>
      <c r="P9" s="3"/>
      <c r="Q9" s="30"/>
      <c r="R9" s="3"/>
      <c r="S9" s="3" t="s">
        <v>133</v>
      </c>
      <c r="T9" s="30"/>
      <c r="U9" s="3">
        <v>5</v>
      </c>
      <c r="V9" s="236"/>
      <c r="W9" s="67" t="s">
        <v>28</v>
      </c>
      <c r="X9" s="28" t="s">
        <v>142</v>
      </c>
      <c r="Y9" s="2">
        <v>0</v>
      </c>
      <c r="Z9" s="57"/>
      <c r="AC9" s="58"/>
      <c r="AD9" s="58"/>
      <c r="AE9" s="58"/>
      <c r="AF9" s="58"/>
    </row>
    <row r="10" spans="2:32" ht="27.95" customHeight="1">
      <c r="B10" s="238"/>
      <c r="C10" s="234"/>
      <c r="D10" s="3"/>
      <c r="E10" s="3"/>
      <c r="F10" s="3"/>
      <c r="G10" s="3"/>
      <c r="H10" s="30"/>
      <c r="I10" s="3"/>
      <c r="J10" s="3"/>
      <c r="K10" s="30"/>
      <c r="L10" s="3"/>
      <c r="M10" s="3" t="s">
        <v>143</v>
      </c>
      <c r="N10" s="29"/>
      <c r="O10" s="3">
        <v>10</v>
      </c>
      <c r="P10" s="3"/>
      <c r="Q10" s="30"/>
      <c r="R10" s="3"/>
      <c r="S10" s="3" t="s">
        <v>144</v>
      </c>
      <c r="T10" s="30"/>
      <c r="U10" s="3">
        <v>5</v>
      </c>
      <c r="V10" s="236"/>
      <c r="W10" s="64">
        <f>Y5*2+Y6*7+Y7*1+Y10*8</f>
        <v>26.7</v>
      </c>
      <c r="X10" s="31" t="s">
        <v>145</v>
      </c>
      <c r="Y10" s="2">
        <v>0</v>
      </c>
      <c r="Z10" s="60"/>
    </row>
    <row r="11" spans="2:32" ht="27.95" customHeight="1">
      <c r="B11" s="71" t="s">
        <v>146</v>
      </c>
      <c r="C11" s="72"/>
      <c r="D11" s="3"/>
      <c r="E11" s="30"/>
      <c r="F11" s="3"/>
      <c r="G11" s="3"/>
      <c r="H11" s="30"/>
      <c r="I11" s="3"/>
      <c r="J11" s="3"/>
      <c r="K11" s="30"/>
      <c r="L11" s="3"/>
      <c r="M11" s="3"/>
      <c r="N11" s="30"/>
      <c r="O11" s="3"/>
      <c r="P11" s="3"/>
      <c r="Q11" s="30"/>
      <c r="R11" s="3"/>
      <c r="S11" s="3" t="s">
        <v>147</v>
      </c>
      <c r="T11" s="30"/>
      <c r="U11" s="3">
        <v>10</v>
      </c>
      <c r="V11" s="236"/>
      <c r="W11" s="67" t="s">
        <v>148</v>
      </c>
      <c r="X11" s="32"/>
      <c r="Y11" s="2"/>
      <c r="Z11" s="57"/>
    </row>
    <row r="12" spans="2:32" ht="27.95" customHeight="1">
      <c r="B12" s="73"/>
      <c r="C12" s="74"/>
      <c r="D12" s="30"/>
      <c r="E12" s="30"/>
      <c r="F12" s="3"/>
      <c r="G12" s="3"/>
      <c r="H12" s="30"/>
      <c r="I12" s="3"/>
      <c r="J12" s="3"/>
      <c r="K12" s="30"/>
      <c r="L12" s="3"/>
      <c r="M12" s="30"/>
      <c r="N12" s="30"/>
      <c r="O12" s="3"/>
      <c r="P12" s="3"/>
      <c r="Q12" s="30"/>
      <c r="R12" s="3"/>
      <c r="S12" s="3"/>
      <c r="T12" s="30"/>
      <c r="U12" s="3"/>
      <c r="V12" s="237"/>
      <c r="W12" s="75">
        <f>W6*4+W8*9+W10*4</f>
        <v>695.8</v>
      </c>
      <c r="X12" s="33"/>
      <c r="Y12" s="2"/>
      <c r="Z12" s="60"/>
      <c r="AC12" s="76"/>
      <c r="AD12" s="76"/>
      <c r="AE12" s="76"/>
    </row>
    <row r="13" spans="2:32" s="26" customFormat="1" ht="42">
      <c r="B13" s="61">
        <v>9</v>
      </c>
      <c r="C13" s="234"/>
      <c r="D13" s="108" t="str">
        <f>舊格式!B11</f>
        <v>地瓜飯</v>
      </c>
      <c r="E13" s="108" t="s">
        <v>122</v>
      </c>
      <c r="F13" s="109" t="s">
        <v>123</v>
      </c>
      <c r="G13" s="110" t="str">
        <f>舊格式!B12</f>
        <v>鐵路懷舊排骨</v>
      </c>
      <c r="H13" s="108" t="s">
        <v>77</v>
      </c>
      <c r="I13" s="109" t="s">
        <v>123</v>
      </c>
      <c r="J13" s="110" t="str">
        <f>舊格式!B13</f>
        <v>麻婆豆腐(豆)</v>
      </c>
      <c r="K13" s="108" t="s">
        <v>125</v>
      </c>
      <c r="L13" s="109" t="s">
        <v>123</v>
      </c>
      <c r="M13" s="110" t="str">
        <f>舊格式!B14</f>
        <v>彩繪花椰</v>
      </c>
      <c r="N13" s="108" t="s">
        <v>124</v>
      </c>
      <c r="O13" s="109" t="s">
        <v>123</v>
      </c>
      <c r="P13" s="108" t="str">
        <f>舊格式!B15</f>
        <v>淺色蔬菜</v>
      </c>
      <c r="Q13" s="108" t="s">
        <v>126</v>
      </c>
      <c r="R13" s="109" t="s">
        <v>123</v>
      </c>
      <c r="S13" s="108" t="str">
        <f>舊格式!B16</f>
        <v>玉米蛋花湯</v>
      </c>
      <c r="T13" s="108" t="s">
        <v>125</v>
      </c>
      <c r="U13" s="109" t="s">
        <v>123</v>
      </c>
      <c r="V13" s="235"/>
      <c r="W13" s="62" t="s">
        <v>17</v>
      </c>
      <c r="X13" s="25" t="s">
        <v>127</v>
      </c>
      <c r="Y13" s="34">
        <v>5.6</v>
      </c>
      <c r="Z13" s="57"/>
      <c r="AA13" s="57"/>
      <c r="AB13" s="58"/>
      <c r="AC13" s="57"/>
      <c r="AD13" s="57"/>
      <c r="AE13" s="57"/>
      <c r="AF13" s="57"/>
    </row>
    <row r="14" spans="2:32" ht="27.95" customHeight="1">
      <c r="B14" s="63" t="s">
        <v>19</v>
      </c>
      <c r="C14" s="234"/>
      <c r="D14" s="3" t="s">
        <v>128</v>
      </c>
      <c r="E14" s="3"/>
      <c r="F14" s="3">
        <v>90</v>
      </c>
      <c r="G14" s="3" t="s">
        <v>149</v>
      </c>
      <c r="H14" s="3"/>
      <c r="I14" s="3">
        <v>40</v>
      </c>
      <c r="J14" s="3" t="s">
        <v>150</v>
      </c>
      <c r="K14" s="3"/>
      <c r="L14" s="3">
        <v>10</v>
      </c>
      <c r="M14" s="214" t="s">
        <v>416</v>
      </c>
      <c r="N14" s="214"/>
      <c r="O14" s="214">
        <v>50</v>
      </c>
      <c r="P14" s="3" t="str">
        <f>P13</f>
        <v>淺色蔬菜</v>
      </c>
      <c r="Q14" s="3"/>
      <c r="R14" s="3">
        <v>120</v>
      </c>
      <c r="S14" s="3" t="s">
        <v>151</v>
      </c>
      <c r="T14" s="3"/>
      <c r="U14" s="3">
        <v>20</v>
      </c>
      <c r="V14" s="236"/>
      <c r="W14" s="64">
        <f>Y13*15+Y15*5+Y17*15+Y18*12</f>
        <v>94.5</v>
      </c>
      <c r="X14" s="27" t="s">
        <v>131</v>
      </c>
      <c r="Y14" s="35">
        <v>2</v>
      </c>
      <c r="Z14" s="60"/>
      <c r="AA14" s="58"/>
      <c r="AC14" s="58"/>
      <c r="AD14" s="58"/>
      <c r="AE14" s="58"/>
      <c r="AF14" s="58"/>
    </row>
    <row r="15" spans="2:32" ht="27.95" customHeight="1">
      <c r="B15" s="63">
        <v>3</v>
      </c>
      <c r="C15" s="234"/>
      <c r="D15" s="3" t="s">
        <v>152</v>
      </c>
      <c r="E15" s="3"/>
      <c r="F15" s="3">
        <v>40</v>
      </c>
      <c r="G15" s="3"/>
      <c r="H15" s="3"/>
      <c r="I15" s="3"/>
      <c r="J15" s="3" t="s">
        <v>134</v>
      </c>
      <c r="K15" s="3" t="s">
        <v>135</v>
      </c>
      <c r="L15" s="3">
        <v>30</v>
      </c>
      <c r="M15" s="214" t="s">
        <v>417</v>
      </c>
      <c r="N15" s="214"/>
      <c r="O15" s="214">
        <v>10</v>
      </c>
      <c r="P15" s="3"/>
      <c r="Q15" s="3"/>
      <c r="R15" s="3"/>
      <c r="S15" s="3" t="s">
        <v>144</v>
      </c>
      <c r="T15" s="30"/>
      <c r="U15" s="3">
        <v>20</v>
      </c>
      <c r="V15" s="236"/>
      <c r="W15" s="67" t="s">
        <v>21</v>
      </c>
      <c r="X15" s="28" t="s">
        <v>136</v>
      </c>
      <c r="Y15" s="35">
        <v>2.1</v>
      </c>
      <c r="Z15" s="57"/>
      <c r="AA15" s="68"/>
      <c r="AC15" s="69"/>
      <c r="AD15" s="58"/>
      <c r="AE15" s="58"/>
      <c r="AF15" s="70"/>
    </row>
    <row r="16" spans="2:32" ht="27.95" customHeight="1">
      <c r="B16" s="63" t="s">
        <v>153</v>
      </c>
      <c r="C16" s="234"/>
      <c r="D16" s="3"/>
      <c r="E16" s="3"/>
      <c r="F16" s="3"/>
      <c r="G16" s="3"/>
      <c r="H16" s="30"/>
      <c r="I16" s="3"/>
      <c r="J16" s="3" t="s">
        <v>154</v>
      </c>
      <c r="K16" s="30"/>
      <c r="L16" s="3">
        <v>10</v>
      </c>
      <c r="M16" s="214" t="s">
        <v>418</v>
      </c>
      <c r="N16" s="214"/>
      <c r="O16" s="214">
        <v>20</v>
      </c>
      <c r="P16" s="3"/>
      <c r="Q16" s="30"/>
      <c r="R16" s="3"/>
      <c r="S16" s="3"/>
      <c r="T16" s="3"/>
      <c r="U16" s="3"/>
      <c r="V16" s="236"/>
      <c r="W16" s="64">
        <f>Y14*5+Y16*5+Y18*8</f>
        <v>22</v>
      </c>
      <c r="X16" s="28" t="s">
        <v>138</v>
      </c>
      <c r="Y16" s="35">
        <v>2.4</v>
      </c>
      <c r="Z16" s="60"/>
      <c r="AC16" s="58"/>
      <c r="AD16" s="58"/>
      <c r="AE16" s="58"/>
      <c r="AF16" s="58"/>
    </row>
    <row r="17" spans="2:32" ht="27.95" customHeight="1">
      <c r="B17" s="238" t="s">
        <v>155</v>
      </c>
      <c r="C17" s="234"/>
      <c r="D17" s="30"/>
      <c r="E17" s="30"/>
      <c r="F17" s="3"/>
      <c r="G17" s="3"/>
      <c r="H17" s="30"/>
      <c r="I17" s="3"/>
      <c r="J17" s="3"/>
      <c r="K17" s="30"/>
      <c r="L17" s="3"/>
      <c r="M17" s="214"/>
      <c r="N17" s="29"/>
      <c r="O17" s="214"/>
      <c r="P17" s="3"/>
      <c r="Q17" s="30"/>
      <c r="R17" s="3"/>
      <c r="S17" s="3"/>
      <c r="T17" s="30"/>
      <c r="U17" s="3"/>
      <c r="V17" s="236"/>
      <c r="W17" s="67" t="s">
        <v>28</v>
      </c>
      <c r="X17" s="28" t="s">
        <v>142</v>
      </c>
      <c r="Y17" s="35">
        <v>0</v>
      </c>
      <c r="Z17" s="57"/>
      <c r="AC17" s="58"/>
      <c r="AD17" s="58"/>
      <c r="AE17" s="58"/>
      <c r="AF17" s="58"/>
    </row>
    <row r="18" spans="2:32" ht="27.95" customHeight="1">
      <c r="B18" s="238"/>
      <c r="C18" s="234"/>
      <c r="D18" s="30"/>
      <c r="E18" s="30"/>
      <c r="F18" s="3"/>
      <c r="G18" s="3"/>
      <c r="H18" s="30"/>
      <c r="I18" s="3"/>
      <c r="J18" s="3"/>
      <c r="K18" s="30"/>
      <c r="L18" s="3"/>
      <c r="M18" s="214"/>
      <c r="N18" s="29"/>
      <c r="O18" s="214"/>
      <c r="P18" s="3"/>
      <c r="Q18" s="30"/>
      <c r="R18" s="3"/>
      <c r="S18" s="3"/>
      <c r="T18" s="30"/>
      <c r="U18" s="3"/>
      <c r="V18" s="236"/>
      <c r="W18" s="64">
        <f>Y13*2+Y14*7+Y15*1+Y18*8</f>
        <v>27.3</v>
      </c>
      <c r="X18" s="31" t="s">
        <v>145</v>
      </c>
      <c r="Y18" s="35">
        <v>0</v>
      </c>
      <c r="Z18" s="60"/>
    </row>
    <row r="19" spans="2:32" ht="27.95" customHeight="1">
      <c r="B19" s="71" t="s">
        <v>146</v>
      </c>
      <c r="C19" s="72"/>
      <c r="D19" s="30"/>
      <c r="E19" s="30"/>
      <c r="F19" s="3"/>
      <c r="G19" s="3"/>
      <c r="H19" s="30"/>
      <c r="I19" s="3"/>
      <c r="J19" s="3"/>
      <c r="K19" s="30"/>
      <c r="L19" s="30"/>
      <c r="M19" s="30"/>
      <c r="N19" s="30"/>
      <c r="O19" s="3"/>
      <c r="P19" s="78"/>
      <c r="Q19" s="30"/>
      <c r="R19" s="3"/>
      <c r="S19" s="3"/>
      <c r="T19" s="30"/>
      <c r="U19" s="3"/>
      <c r="V19" s="236"/>
      <c r="W19" s="67" t="s">
        <v>148</v>
      </c>
      <c r="X19" s="32"/>
      <c r="Y19" s="2"/>
      <c r="Z19" s="57"/>
    </row>
    <row r="20" spans="2:32" ht="27.95" customHeight="1">
      <c r="B20" s="73"/>
      <c r="C20" s="74"/>
      <c r="D20" s="30"/>
      <c r="E20" s="30"/>
      <c r="F20" s="3"/>
      <c r="G20" s="3"/>
      <c r="H20" s="30"/>
      <c r="I20" s="3"/>
      <c r="J20" s="3"/>
      <c r="K20" s="30"/>
      <c r="L20" s="30"/>
      <c r="M20" s="30"/>
      <c r="N20" s="30"/>
      <c r="O20" s="3"/>
      <c r="P20" s="30"/>
      <c r="Q20" s="30"/>
      <c r="R20" s="3"/>
      <c r="S20" s="3"/>
      <c r="T20" s="30"/>
      <c r="U20" s="3"/>
      <c r="V20" s="237"/>
      <c r="W20" s="75">
        <f>W14*4+W16*9+W18*4</f>
        <v>685.2</v>
      </c>
      <c r="X20" s="36"/>
      <c r="Y20" s="79"/>
      <c r="Z20" s="60"/>
      <c r="AC20" s="76"/>
      <c r="AD20" s="76"/>
      <c r="AE20" s="76"/>
    </row>
    <row r="21" spans="2:32" s="26" customFormat="1" ht="42">
      <c r="B21" s="61">
        <v>9</v>
      </c>
      <c r="C21" s="234"/>
      <c r="D21" s="108" t="str">
        <f>舊格式!C11</f>
        <v>寶島白飯</v>
      </c>
      <c r="E21" s="108" t="s">
        <v>122</v>
      </c>
      <c r="F21" s="109" t="s">
        <v>123</v>
      </c>
      <c r="G21" s="110" t="str">
        <f>舊格式!C12</f>
        <v>日式照燒雞腿</v>
      </c>
      <c r="H21" s="108" t="s">
        <v>157</v>
      </c>
      <c r="I21" s="109" t="s">
        <v>123</v>
      </c>
      <c r="J21" s="110" t="str">
        <f>舊格式!C13</f>
        <v>泰式打拋豬(醃)</v>
      </c>
      <c r="K21" s="108" t="s">
        <v>125</v>
      </c>
      <c r="L21" s="109" t="s">
        <v>123</v>
      </c>
      <c r="M21" s="108" t="str">
        <f>舊格式!C14</f>
        <v>刺瓜燴炒</v>
      </c>
      <c r="N21" s="108" t="s">
        <v>122</v>
      </c>
      <c r="O21" s="109" t="s">
        <v>123</v>
      </c>
      <c r="P21" s="108" t="str">
        <f>舊格式!C15</f>
        <v>深色蔬菜</v>
      </c>
      <c r="Q21" s="108" t="s">
        <v>126</v>
      </c>
      <c r="R21" s="109" t="s">
        <v>123</v>
      </c>
      <c r="S21" s="108" t="str">
        <f>舊格式!C16</f>
        <v>竹筍大骨湯</v>
      </c>
      <c r="T21" s="108" t="s">
        <v>125</v>
      </c>
      <c r="U21" s="109" t="s">
        <v>123</v>
      </c>
      <c r="V21" s="235"/>
      <c r="W21" s="62" t="s">
        <v>17</v>
      </c>
      <c r="X21" s="25" t="s">
        <v>127</v>
      </c>
      <c r="Y21" s="1">
        <v>6</v>
      </c>
      <c r="Z21" s="57"/>
      <c r="AA21" s="57"/>
      <c r="AB21" s="58"/>
      <c r="AC21" s="57"/>
      <c r="AD21" s="57"/>
      <c r="AE21" s="57"/>
      <c r="AF21" s="57"/>
    </row>
    <row r="22" spans="2:32" s="38" customFormat="1" ht="27.75" customHeight="1">
      <c r="B22" s="63" t="s">
        <v>19</v>
      </c>
      <c r="C22" s="234"/>
      <c r="D22" s="3" t="s">
        <v>128</v>
      </c>
      <c r="E22" s="3"/>
      <c r="F22" s="3">
        <v>110</v>
      </c>
      <c r="G22" s="3" t="s">
        <v>158</v>
      </c>
      <c r="H22" s="3"/>
      <c r="I22" s="3">
        <v>40</v>
      </c>
      <c r="J22" s="3" t="s">
        <v>140</v>
      </c>
      <c r="K22" s="3"/>
      <c r="L22" s="3">
        <v>15</v>
      </c>
      <c r="M22" s="3" t="s">
        <v>74</v>
      </c>
      <c r="N22" s="3"/>
      <c r="O22" s="3">
        <v>50</v>
      </c>
      <c r="P22" s="3" t="str">
        <f>P21</f>
        <v>深色蔬菜</v>
      </c>
      <c r="Q22" s="3"/>
      <c r="R22" s="3">
        <v>120</v>
      </c>
      <c r="S22" s="3" t="s">
        <v>410</v>
      </c>
      <c r="T22" s="3"/>
      <c r="U22" s="3">
        <v>30</v>
      </c>
      <c r="V22" s="236"/>
      <c r="W22" s="64">
        <f>Y21*15+Y23*5+Y25*15+Y26*12</f>
        <v>103</v>
      </c>
      <c r="X22" s="27" t="s">
        <v>131</v>
      </c>
      <c r="Y22" s="2">
        <v>1.8</v>
      </c>
      <c r="Z22" s="37"/>
      <c r="AA22" s="58"/>
      <c r="AB22" s="58"/>
      <c r="AC22" s="58"/>
      <c r="AD22" s="58"/>
      <c r="AE22" s="58"/>
      <c r="AF22" s="58"/>
    </row>
    <row r="23" spans="2:32" s="38" customFormat="1" ht="27.95" customHeight="1">
      <c r="B23" s="63">
        <v>4</v>
      </c>
      <c r="C23" s="234"/>
      <c r="D23" s="3"/>
      <c r="E23" s="3"/>
      <c r="F23" s="3"/>
      <c r="G23" s="3"/>
      <c r="H23" s="3"/>
      <c r="I23" s="3"/>
      <c r="J23" s="3" t="s">
        <v>159</v>
      </c>
      <c r="K23" s="3"/>
      <c r="L23" s="3">
        <v>5</v>
      </c>
      <c r="M23" s="3" t="s">
        <v>42</v>
      </c>
      <c r="N23" s="3"/>
      <c r="O23" s="3">
        <v>5</v>
      </c>
      <c r="P23" s="3"/>
      <c r="Q23" s="3"/>
      <c r="R23" s="3"/>
      <c r="S23" s="3" t="s">
        <v>411</v>
      </c>
      <c r="T23" s="3"/>
      <c r="U23" s="3">
        <v>10</v>
      </c>
      <c r="V23" s="236"/>
      <c r="W23" s="67" t="s">
        <v>21</v>
      </c>
      <c r="X23" s="28" t="s">
        <v>80</v>
      </c>
      <c r="Y23" s="2">
        <v>2.6</v>
      </c>
      <c r="Z23" s="39"/>
      <c r="AA23" s="68"/>
      <c r="AB23" s="58"/>
      <c r="AC23" s="69"/>
      <c r="AD23" s="58"/>
      <c r="AE23" s="58"/>
      <c r="AF23" s="70"/>
    </row>
    <row r="24" spans="2:32" s="38" customFormat="1" ht="27.95" customHeight="1">
      <c r="B24" s="63" t="s">
        <v>87</v>
      </c>
      <c r="C24" s="234"/>
      <c r="D24" s="3"/>
      <c r="E24" s="3"/>
      <c r="F24" s="3"/>
      <c r="G24" s="3"/>
      <c r="H24" s="30"/>
      <c r="I24" s="3"/>
      <c r="J24" s="3" t="s">
        <v>161</v>
      </c>
      <c r="K24" s="3"/>
      <c r="L24" s="3">
        <v>40</v>
      </c>
      <c r="M24" s="3" t="s">
        <v>43</v>
      </c>
      <c r="N24" s="30"/>
      <c r="O24" s="3">
        <v>5</v>
      </c>
      <c r="P24" s="3"/>
      <c r="Q24" s="3"/>
      <c r="R24" s="3"/>
      <c r="S24" s="3"/>
      <c r="T24" s="3"/>
      <c r="U24" s="3"/>
      <c r="V24" s="236"/>
      <c r="W24" s="64">
        <f>Y22*5+Y24*5+Y26*8</f>
        <v>21.5</v>
      </c>
      <c r="X24" s="28" t="s">
        <v>81</v>
      </c>
      <c r="Y24" s="2">
        <v>2.5</v>
      </c>
      <c r="Z24" s="37"/>
      <c r="AA24" s="57"/>
      <c r="AB24" s="58"/>
      <c r="AC24" s="58"/>
      <c r="AD24" s="58"/>
      <c r="AE24" s="58"/>
      <c r="AF24" s="58"/>
    </row>
    <row r="25" spans="2:32" s="38" customFormat="1" ht="27.95" customHeight="1">
      <c r="B25" s="238" t="s">
        <v>89</v>
      </c>
      <c r="C25" s="234"/>
      <c r="D25" s="3"/>
      <c r="E25" s="3"/>
      <c r="F25" s="3"/>
      <c r="G25" s="3"/>
      <c r="H25" s="30"/>
      <c r="I25" s="3"/>
      <c r="J25" s="3" t="s">
        <v>162</v>
      </c>
      <c r="K25" s="29" t="s">
        <v>163</v>
      </c>
      <c r="L25" s="3">
        <v>5</v>
      </c>
      <c r="M25" s="106"/>
      <c r="N25" s="29"/>
      <c r="O25" s="3"/>
      <c r="P25" s="3"/>
      <c r="Q25" s="3"/>
      <c r="R25" s="3"/>
      <c r="S25" s="85"/>
      <c r="T25" s="30"/>
      <c r="U25" s="3"/>
      <c r="V25" s="236"/>
      <c r="W25" s="67" t="s">
        <v>28</v>
      </c>
      <c r="X25" s="28" t="s">
        <v>83</v>
      </c>
      <c r="Y25" s="2">
        <v>0</v>
      </c>
      <c r="Z25" s="39"/>
      <c r="AA25" s="57"/>
      <c r="AB25" s="58"/>
      <c r="AC25" s="58"/>
      <c r="AD25" s="58"/>
      <c r="AE25" s="58"/>
      <c r="AF25" s="58"/>
    </row>
    <row r="26" spans="2:32" s="38" customFormat="1" ht="27.95" customHeight="1">
      <c r="B26" s="238"/>
      <c r="C26" s="234"/>
      <c r="D26" s="3"/>
      <c r="E26" s="3"/>
      <c r="F26" s="3"/>
      <c r="G26" s="80"/>
      <c r="H26" s="30"/>
      <c r="I26" s="3"/>
      <c r="J26" s="3"/>
      <c r="K26" s="30"/>
      <c r="L26" s="3"/>
      <c r="M26" s="106"/>
      <c r="N26" s="29"/>
      <c r="O26" s="3"/>
      <c r="P26" s="3"/>
      <c r="Q26" s="3"/>
      <c r="R26" s="3"/>
      <c r="S26" s="3"/>
      <c r="T26" s="30"/>
      <c r="U26" s="3"/>
      <c r="V26" s="236"/>
      <c r="W26" s="64">
        <f>Y21*2+Y22*7+Y23*1+Y26*8</f>
        <v>27.200000000000003</v>
      </c>
      <c r="X26" s="31" t="s">
        <v>84</v>
      </c>
      <c r="Y26" s="2">
        <v>0</v>
      </c>
      <c r="Z26" s="37"/>
      <c r="AA26" s="57"/>
      <c r="AB26" s="58"/>
      <c r="AC26" s="57"/>
      <c r="AD26" s="57"/>
      <c r="AE26" s="57"/>
      <c r="AF26" s="57"/>
    </row>
    <row r="27" spans="2:32" s="38" customFormat="1" ht="27.95" customHeight="1">
      <c r="B27" s="71" t="s">
        <v>85</v>
      </c>
      <c r="C27" s="44"/>
      <c r="D27" s="3"/>
      <c r="E27" s="30"/>
      <c r="F27" s="3"/>
      <c r="G27" s="3"/>
      <c r="H27" s="30"/>
      <c r="I27" s="3"/>
      <c r="J27" s="3"/>
      <c r="K27" s="30"/>
      <c r="L27" s="3"/>
      <c r="M27" s="106"/>
      <c r="N27" s="30"/>
      <c r="O27" s="3"/>
      <c r="P27" s="29"/>
      <c r="Q27" s="30"/>
      <c r="R27" s="3"/>
      <c r="S27" s="3"/>
      <c r="T27" s="30"/>
      <c r="U27" s="3"/>
      <c r="V27" s="236"/>
      <c r="W27" s="67" t="s">
        <v>86</v>
      </c>
      <c r="X27" s="32"/>
      <c r="Y27" s="2"/>
      <c r="Z27" s="39"/>
      <c r="AA27" s="57"/>
      <c r="AB27" s="58"/>
      <c r="AC27" s="57"/>
      <c r="AD27" s="57"/>
      <c r="AE27" s="57"/>
      <c r="AF27" s="57"/>
    </row>
    <row r="28" spans="2:32" s="38" customFormat="1" ht="27.95" customHeight="1" thickBot="1">
      <c r="B28" s="81"/>
      <c r="C28" s="45"/>
      <c r="D28" s="30"/>
      <c r="E28" s="30"/>
      <c r="F28" s="3"/>
      <c r="G28" s="3"/>
      <c r="H28" s="30"/>
      <c r="I28" s="3"/>
      <c r="J28" s="92"/>
      <c r="K28" s="93"/>
      <c r="L28" s="93"/>
      <c r="M28" s="106"/>
      <c r="N28" s="30"/>
      <c r="O28" s="3"/>
      <c r="P28" s="3"/>
      <c r="Q28" s="30"/>
      <c r="R28" s="3"/>
      <c r="S28" s="3"/>
      <c r="T28" s="30"/>
      <c r="U28" s="3"/>
      <c r="V28" s="237"/>
      <c r="W28" s="75">
        <f>W22*4+W24*9+W26*4</f>
        <v>714.3</v>
      </c>
      <c r="X28" s="33"/>
      <c r="Y28" s="2"/>
      <c r="Z28" s="37"/>
      <c r="AA28" s="39"/>
      <c r="AB28" s="40"/>
      <c r="AC28" s="76"/>
      <c r="AD28" s="76"/>
      <c r="AE28" s="76"/>
      <c r="AF28" s="39"/>
    </row>
    <row r="29" spans="2:32" s="26" customFormat="1" ht="42">
      <c r="B29" s="61">
        <v>9</v>
      </c>
      <c r="C29" s="242"/>
      <c r="D29" s="108" t="str">
        <f>舊格式!D11</f>
        <v>小米飯</v>
      </c>
      <c r="E29" s="108" t="s">
        <v>104</v>
      </c>
      <c r="F29" s="109" t="s">
        <v>102</v>
      </c>
      <c r="G29" s="110" t="str">
        <f>舊格式!D12</f>
        <v>醬汁燒肉片</v>
      </c>
      <c r="H29" s="108" t="s">
        <v>101</v>
      </c>
      <c r="I29" s="109" t="s">
        <v>102</v>
      </c>
      <c r="J29" s="110" t="str">
        <f>舊格式!D13</f>
        <v>香滷細腐(豆)</v>
      </c>
      <c r="K29" s="108" t="s">
        <v>107</v>
      </c>
      <c r="L29" s="109" t="s">
        <v>102</v>
      </c>
      <c r="M29" s="110" t="str">
        <f>舊格式!D14</f>
        <v>螞蟻上樹(海)</v>
      </c>
      <c r="N29" s="108" t="s">
        <v>101</v>
      </c>
      <c r="O29" s="109" t="s">
        <v>102</v>
      </c>
      <c r="P29" s="108" t="str">
        <f>舊格式!D15</f>
        <v>淺色蔬菜</v>
      </c>
      <c r="Q29" s="108" t="s">
        <v>106</v>
      </c>
      <c r="R29" s="109" t="s">
        <v>102</v>
      </c>
      <c r="S29" s="108" t="str">
        <f>舊格式!D16</f>
        <v>冬瓜湯</v>
      </c>
      <c r="T29" s="108" t="s">
        <v>107</v>
      </c>
      <c r="U29" s="109" t="s">
        <v>102</v>
      </c>
      <c r="V29" s="235"/>
      <c r="W29" s="62" t="s">
        <v>17</v>
      </c>
      <c r="X29" s="25" t="s">
        <v>78</v>
      </c>
      <c r="Y29" s="43">
        <v>5.6</v>
      </c>
      <c r="Z29" s="57"/>
      <c r="AA29" s="57"/>
      <c r="AB29" s="58"/>
      <c r="AC29" s="57" t="s">
        <v>90</v>
      </c>
      <c r="AD29" s="57" t="s">
        <v>91</v>
      </c>
      <c r="AE29" s="57" t="s">
        <v>92</v>
      </c>
      <c r="AF29" s="57" t="s">
        <v>93</v>
      </c>
    </row>
    <row r="30" spans="2:32" ht="27.95" customHeight="1">
      <c r="B30" s="63" t="s">
        <v>19</v>
      </c>
      <c r="C30" s="243"/>
      <c r="D30" s="3" t="s">
        <v>108</v>
      </c>
      <c r="E30" s="3"/>
      <c r="F30" s="3">
        <v>90</v>
      </c>
      <c r="G30" s="3" t="s">
        <v>110</v>
      </c>
      <c r="H30" s="3"/>
      <c r="I30" s="3">
        <v>40</v>
      </c>
      <c r="J30" s="3" t="s">
        <v>431</v>
      </c>
      <c r="K30" s="3" t="s">
        <v>432</v>
      </c>
      <c r="L30" s="3">
        <v>40</v>
      </c>
      <c r="M30" s="3" t="s">
        <v>117</v>
      </c>
      <c r="N30" s="3"/>
      <c r="O30" s="3">
        <v>50</v>
      </c>
      <c r="P30" s="3" t="str">
        <f>P29</f>
        <v>淺色蔬菜</v>
      </c>
      <c r="Q30" s="3"/>
      <c r="R30" s="3">
        <v>120</v>
      </c>
      <c r="S30" s="3" t="s">
        <v>165</v>
      </c>
      <c r="T30" s="3"/>
      <c r="U30" s="3">
        <v>30</v>
      </c>
      <c r="V30" s="236"/>
      <c r="W30" s="64">
        <f>Y29*15+Y31*5+Y33*15+Y34*12</f>
        <v>96</v>
      </c>
      <c r="X30" s="27" t="s">
        <v>79</v>
      </c>
      <c r="Y30" s="35">
        <v>1.7</v>
      </c>
      <c r="Z30" s="60"/>
      <c r="AA30" s="58" t="s">
        <v>94</v>
      </c>
      <c r="AB30" s="58">
        <v>6.3</v>
      </c>
      <c r="AC30" s="58">
        <f>AB30*2</f>
        <v>12.6</v>
      </c>
      <c r="AD30" s="58"/>
      <c r="AE30" s="58">
        <f>AB30*15</f>
        <v>94.5</v>
      </c>
      <c r="AF30" s="58">
        <f>AC30*4+AE30*4</f>
        <v>428.4</v>
      </c>
    </row>
    <row r="31" spans="2:32" ht="27.95" customHeight="1">
      <c r="B31" s="63">
        <v>5</v>
      </c>
      <c r="C31" s="243"/>
      <c r="D31" s="3" t="s">
        <v>166</v>
      </c>
      <c r="E31" s="3"/>
      <c r="F31" s="3">
        <v>20</v>
      </c>
      <c r="G31" s="3" t="s">
        <v>167</v>
      </c>
      <c r="H31" s="3"/>
      <c r="I31" s="3">
        <v>20</v>
      </c>
      <c r="J31" s="3"/>
      <c r="K31" s="3"/>
      <c r="L31" s="3"/>
      <c r="M31" s="3" t="s">
        <v>168</v>
      </c>
      <c r="N31" s="3"/>
      <c r="O31" s="3">
        <v>5</v>
      </c>
      <c r="P31" s="3"/>
      <c r="Q31" s="3"/>
      <c r="R31" s="3"/>
      <c r="S31" s="3" t="s">
        <v>169</v>
      </c>
      <c r="T31" s="3"/>
      <c r="U31" s="3">
        <v>5</v>
      </c>
      <c r="V31" s="236"/>
      <c r="W31" s="67" t="s">
        <v>21</v>
      </c>
      <c r="X31" s="28" t="s">
        <v>80</v>
      </c>
      <c r="Y31" s="35">
        <v>2.4</v>
      </c>
      <c r="Z31" s="57"/>
      <c r="AA31" s="68" t="s">
        <v>95</v>
      </c>
      <c r="AB31" s="58">
        <v>2</v>
      </c>
      <c r="AC31" s="69">
        <f>AB31*7</f>
        <v>14</v>
      </c>
      <c r="AD31" s="58">
        <f>AB31*5</f>
        <v>10</v>
      </c>
      <c r="AE31" s="58" t="s">
        <v>96</v>
      </c>
      <c r="AF31" s="70">
        <f>AC31*4+AD31*9</f>
        <v>146</v>
      </c>
    </row>
    <row r="32" spans="2:32" ht="27.95" customHeight="1">
      <c r="B32" s="63" t="s">
        <v>23</v>
      </c>
      <c r="C32" s="243"/>
      <c r="D32" s="3"/>
      <c r="E32" s="3"/>
      <c r="F32" s="3"/>
      <c r="G32" s="3" t="s">
        <v>161</v>
      </c>
      <c r="H32" s="30"/>
      <c r="I32" s="3">
        <v>5</v>
      </c>
      <c r="J32" s="3"/>
      <c r="K32" s="3"/>
      <c r="L32" s="3"/>
      <c r="M32" s="3" t="s">
        <v>170</v>
      </c>
      <c r="N32" s="30"/>
      <c r="O32" s="3">
        <v>5</v>
      </c>
      <c r="P32" s="3"/>
      <c r="Q32" s="30"/>
      <c r="R32" s="3"/>
      <c r="S32" s="3"/>
      <c r="T32" s="77"/>
      <c r="U32" s="3"/>
      <c r="V32" s="236"/>
      <c r="W32" s="64">
        <f>Y30*5+Y32*5+Y34*8</f>
        <v>20.5</v>
      </c>
      <c r="X32" s="28" t="s">
        <v>81</v>
      </c>
      <c r="Y32" s="35">
        <v>2.4</v>
      </c>
      <c r="Z32" s="60"/>
      <c r="AA32" s="57" t="s">
        <v>97</v>
      </c>
      <c r="AB32" s="58">
        <v>1.7</v>
      </c>
      <c r="AC32" s="58">
        <f>AB32*1</f>
        <v>1.7</v>
      </c>
      <c r="AD32" s="58" t="s">
        <v>96</v>
      </c>
      <c r="AE32" s="58">
        <f>AB32*5</f>
        <v>8.5</v>
      </c>
      <c r="AF32" s="58">
        <f>AC32*4+AE32*4</f>
        <v>40.799999999999997</v>
      </c>
    </row>
    <row r="33" spans="2:32" ht="27.95" customHeight="1">
      <c r="B33" s="238" t="s">
        <v>98</v>
      </c>
      <c r="C33" s="243"/>
      <c r="D33" s="30"/>
      <c r="E33" s="30"/>
      <c r="F33" s="3"/>
      <c r="G33" s="3"/>
      <c r="H33" s="30"/>
      <c r="I33" s="3"/>
      <c r="J33" s="3"/>
      <c r="K33" s="3"/>
      <c r="L33" s="3"/>
      <c r="M33" s="3" t="s">
        <v>171</v>
      </c>
      <c r="N33" s="30"/>
      <c r="O33" s="3">
        <v>5</v>
      </c>
      <c r="P33" s="3"/>
      <c r="Q33" s="30"/>
      <c r="R33" s="3"/>
      <c r="S33" s="3"/>
      <c r="T33" s="30"/>
      <c r="U33" s="3"/>
      <c r="V33" s="236"/>
      <c r="W33" s="67" t="s">
        <v>28</v>
      </c>
      <c r="X33" s="28" t="s">
        <v>83</v>
      </c>
      <c r="Y33" s="35">
        <v>0</v>
      </c>
      <c r="Z33" s="57"/>
      <c r="AA33" s="57" t="s">
        <v>99</v>
      </c>
      <c r="AB33" s="58">
        <v>2.5</v>
      </c>
      <c r="AC33" s="58"/>
      <c r="AD33" s="58">
        <f>AB33*5</f>
        <v>12.5</v>
      </c>
      <c r="AE33" s="58" t="s">
        <v>96</v>
      </c>
      <c r="AF33" s="58">
        <f>AD33*9</f>
        <v>112.5</v>
      </c>
    </row>
    <row r="34" spans="2:32" ht="27.95" customHeight="1">
      <c r="B34" s="238"/>
      <c r="C34" s="244"/>
      <c r="D34" s="30"/>
      <c r="E34" s="30"/>
      <c r="F34" s="3"/>
      <c r="G34" s="80"/>
      <c r="H34" s="30"/>
      <c r="I34" s="3"/>
      <c r="J34" s="3"/>
      <c r="K34" s="3"/>
      <c r="L34" s="3"/>
      <c r="M34" s="3" t="s">
        <v>172</v>
      </c>
      <c r="N34" s="30"/>
      <c r="O34" s="3">
        <v>5</v>
      </c>
      <c r="P34" s="3"/>
      <c r="Q34" s="30"/>
      <c r="R34" s="3"/>
      <c r="S34" s="3"/>
      <c r="T34" s="30"/>
      <c r="U34" s="3"/>
      <c r="V34" s="236"/>
      <c r="W34" s="64">
        <f>Y29*2+Y30*7+Y31*1+Y34*8</f>
        <v>25.5</v>
      </c>
      <c r="X34" s="31" t="s">
        <v>84</v>
      </c>
      <c r="Y34" s="35">
        <v>0</v>
      </c>
      <c r="Z34" s="60"/>
      <c r="AA34" s="57" t="s">
        <v>100</v>
      </c>
      <c r="AB34" s="58">
        <v>1</v>
      </c>
      <c r="AE34" s="57">
        <f>AB34*15</f>
        <v>15</v>
      </c>
    </row>
    <row r="35" spans="2:32" ht="27.95" customHeight="1">
      <c r="B35" s="71" t="s">
        <v>85</v>
      </c>
      <c r="C35" s="44"/>
      <c r="D35" s="30"/>
      <c r="E35" s="30"/>
      <c r="F35" s="3"/>
      <c r="G35" s="3"/>
      <c r="H35" s="30"/>
      <c r="I35" s="3"/>
      <c r="J35" s="29"/>
      <c r="K35" s="30"/>
      <c r="L35" s="3"/>
      <c r="M35" s="3" t="s">
        <v>287</v>
      </c>
      <c r="N35" s="29" t="s">
        <v>288</v>
      </c>
      <c r="O35" s="3">
        <v>3</v>
      </c>
      <c r="P35" s="3"/>
      <c r="Q35" s="30"/>
      <c r="R35" s="3"/>
      <c r="S35" s="3"/>
      <c r="T35" s="30"/>
      <c r="U35" s="3"/>
      <c r="V35" s="236"/>
      <c r="W35" s="67" t="s">
        <v>56</v>
      </c>
      <c r="X35" s="32"/>
      <c r="Y35" s="2"/>
      <c r="Z35" s="57"/>
      <c r="AC35" s="57">
        <f>SUM(AC30:AC34)</f>
        <v>28.3</v>
      </c>
      <c r="AD35" s="57">
        <f>SUM(AD30:AD34)</f>
        <v>22.5</v>
      </c>
      <c r="AE35" s="57">
        <f>SUM(AE30:AE34)</f>
        <v>118</v>
      </c>
      <c r="AF35" s="57">
        <f>AC35*4+AD35*9+AE35*4</f>
        <v>787.7</v>
      </c>
    </row>
    <row r="36" spans="2:32" ht="27.95" customHeight="1" thickBot="1">
      <c r="B36" s="73"/>
      <c r="C36" s="45"/>
      <c r="D36" s="30"/>
      <c r="E36" s="30"/>
      <c r="F36" s="3"/>
      <c r="G36" s="3"/>
      <c r="H36" s="30"/>
      <c r="I36" s="3"/>
      <c r="J36" s="30"/>
      <c r="K36" s="30"/>
      <c r="L36" s="3"/>
      <c r="M36" s="30"/>
      <c r="N36" s="30"/>
      <c r="O36" s="3"/>
      <c r="P36" s="3"/>
      <c r="Q36" s="30"/>
      <c r="R36" s="3"/>
      <c r="S36" s="3"/>
      <c r="T36" s="30"/>
      <c r="U36" s="3"/>
      <c r="V36" s="237"/>
      <c r="W36" s="75">
        <f>W30*4+W32*9+W34*4</f>
        <v>670.5</v>
      </c>
      <c r="X36" s="36"/>
      <c r="Y36" s="2"/>
      <c r="Z36" s="60"/>
      <c r="AC36" s="76">
        <f>AC35*4/AF35</f>
        <v>0.14370953408658119</v>
      </c>
      <c r="AD36" s="76">
        <f>AD35*9/AF35</f>
        <v>0.25707756760187889</v>
      </c>
      <c r="AE36" s="76">
        <f>AE35*4/AF35</f>
        <v>0.5992128983115399</v>
      </c>
    </row>
    <row r="37" spans="2:32" s="26" customFormat="1" ht="42">
      <c r="B37" s="61">
        <v>9</v>
      </c>
      <c r="C37" s="245"/>
      <c r="D37" s="108" t="str">
        <f>舊格式!E11</f>
        <v>韓式肉絲炒麵(醃)</v>
      </c>
      <c r="E37" s="108" t="s">
        <v>101</v>
      </c>
      <c r="F37" s="109" t="s">
        <v>102</v>
      </c>
      <c r="G37" s="110" t="str">
        <f>舊格式!E12</f>
        <v>逢甲香雞排(炸)</v>
      </c>
      <c r="H37" s="108" t="s">
        <v>103</v>
      </c>
      <c r="I37" s="109" t="s">
        <v>102</v>
      </c>
      <c r="J37" s="110" t="str">
        <f>舊格式!E13</f>
        <v>日式壽喜燒</v>
      </c>
      <c r="K37" s="108" t="s">
        <v>104</v>
      </c>
      <c r="L37" s="109" t="s">
        <v>102</v>
      </c>
      <c r="M37" s="110" t="str">
        <f>舊格式!E14</f>
        <v>碳烤香腸(加)</v>
      </c>
      <c r="N37" s="108" t="s">
        <v>105</v>
      </c>
      <c r="O37" s="109" t="s">
        <v>102</v>
      </c>
      <c r="P37" s="108" t="str">
        <f>舊格式!E15</f>
        <v>深色蔬菜</v>
      </c>
      <c r="Q37" s="108" t="s">
        <v>106</v>
      </c>
      <c r="R37" s="109" t="s">
        <v>102</v>
      </c>
      <c r="S37" s="108" t="str">
        <f>舊格式!E16</f>
        <v>味噌豆腐湯(豆)</v>
      </c>
      <c r="T37" s="108" t="s">
        <v>107</v>
      </c>
      <c r="U37" s="109" t="s">
        <v>102</v>
      </c>
      <c r="V37" s="235"/>
      <c r="W37" s="62" t="s">
        <v>17</v>
      </c>
      <c r="X37" s="25" t="s">
        <v>78</v>
      </c>
      <c r="Y37" s="1">
        <v>5.8</v>
      </c>
      <c r="Z37" s="57"/>
      <c r="AA37" s="57"/>
      <c r="AB37" s="58"/>
      <c r="AC37" s="57" t="s">
        <v>90</v>
      </c>
      <c r="AD37" s="57" t="s">
        <v>91</v>
      </c>
      <c r="AE37" s="57" t="s">
        <v>92</v>
      </c>
      <c r="AF37" s="57" t="s">
        <v>93</v>
      </c>
    </row>
    <row r="38" spans="2:32" ht="27.95" customHeight="1">
      <c r="B38" s="63" t="s">
        <v>19</v>
      </c>
      <c r="C38" s="243"/>
      <c r="D38" s="3" t="s">
        <v>276</v>
      </c>
      <c r="E38" s="3"/>
      <c r="F38" s="3">
        <v>245</v>
      </c>
      <c r="G38" s="3" t="s">
        <v>173</v>
      </c>
      <c r="H38" s="3"/>
      <c r="I38" s="3">
        <v>40</v>
      </c>
      <c r="J38" s="3" t="s">
        <v>174</v>
      </c>
      <c r="K38" s="29"/>
      <c r="L38" s="3">
        <v>50</v>
      </c>
      <c r="M38" s="3" t="s">
        <v>175</v>
      </c>
      <c r="N38" s="3"/>
      <c r="O38" s="3">
        <v>30</v>
      </c>
      <c r="P38" s="3" t="str">
        <f>P37</f>
        <v>深色蔬菜</v>
      </c>
      <c r="Q38" s="3"/>
      <c r="R38" s="3">
        <v>120</v>
      </c>
      <c r="S38" s="3" t="s">
        <v>176</v>
      </c>
      <c r="T38" s="3" t="s">
        <v>177</v>
      </c>
      <c r="U38" s="3">
        <v>20</v>
      </c>
      <c r="V38" s="236"/>
      <c r="W38" s="64">
        <f>Y37*15+Y39*5+Y41*15+Y42*12</f>
        <v>99.5</v>
      </c>
      <c r="X38" s="27" t="s">
        <v>79</v>
      </c>
      <c r="Y38" s="2">
        <v>1.9</v>
      </c>
      <c r="Z38" s="60"/>
      <c r="AA38" s="58" t="s">
        <v>94</v>
      </c>
      <c r="AB38" s="58">
        <v>6</v>
      </c>
      <c r="AC38" s="58">
        <f>AB38*2</f>
        <v>12</v>
      </c>
      <c r="AD38" s="58"/>
      <c r="AE38" s="58">
        <f>AB38*15</f>
        <v>90</v>
      </c>
      <c r="AF38" s="58">
        <f>AC38*4+AE38*4</f>
        <v>408</v>
      </c>
    </row>
    <row r="39" spans="2:32" ht="27.95" customHeight="1">
      <c r="B39" s="63">
        <v>6</v>
      </c>
      <c r="C39" s="243"/>
      <c r="D39" s="3" t="s">
        <v>117</v>
      </c>
      <c r="E39" s="3"/>
      <c r="F39" s="3">
        <v>10</v>
      </c>
      <c r="G39" s="3"/>
      <c r="H39" s="3"/>
      <c r="I39" s="3"/>
      <c r="J39" s="3" t="s">
        <v>168</v>
      </c>
      <c r="K39" s="29"/>
      <c r="L39" s="3">
        <v>5</v>
      </c>
      <c r="M39" s="3" t="s">
        <v>178</v>
      </c>
      <c r="N39" s="30"/>
      <c r="O39" s="3">
        <v>10</v>
      </c>
      <c r="P39" s="3"/>
      <c r="Q39" s="30"/>
      <c r="R39" s="3"/>
      <c r="S39" s="3" t="s">
        <v>179</v>
      </c>
      <c r="T39" s="3"/>
      <c r="U39" s="3">
        <v>10</v>
      </c>
      <c r="V39" s="236"/>
      <c r="W39" s="67" t="s">
        <v>21</v>
      </c>
      <c r="X39" s="28" t="s">
        <v>80</v>
      </c>
      <c r="Y39" s="2">
        <v>2.5</v>
      </c>
      <c r="Z39" s="57"/>
      <c r="AA39" s="68" t="s">
        <v>95</v>
      </c>
      <c r="AB39" s="58">
        <v>2.2999999999999998</v>
      </c>
      <c r="AC39" s="69">
        <f>AB39*7</f>
        <v>16.099999999999998</v>
      </c>
      <c r="AD39" s="58">
        <f>AB39*5</f>
        <v>11.5</v>
      </c>
      <c r="AE39" s="58" t="s">
        <v>96</v>
      </c>
      <c r="AF39" s="70">
        <f>AC39*4+AD39*9</f>
        <v>167.89999999999998</v>
      </c>
    </row>
    <row r="40" spans="2:32" ht="27.95" customHeight="1">
      <c r="B40" s="63" t="s">
        <v>23</v>
      </c>
      <c r="C40" s="243"/>
      <c r="D40" s="3" t="s">
        <v>25</v>
      </c>
      <c r="E40" s="30"/>
      <c r="F40" s="3">
        <v>5</v>
      </c>
      <c r="G40" s="3"/>
      <c r="H40" s="3"/>
      <c r="I40" s="3"/>
      <c r="J40" s="3" t="s">
        <v>170</v>
      </c>
      <c r="K40" s="3"/>
      <c r="L40" s="3">
        <v>5</v>
      </c>
      <c r="M40" s="3" t="s">
        <v>180</v>
      </c>
      <c r="N40" s="30"/>
      <c r="O40" s="3">
        <v>10</v>
      </c>
      <c r="P40" s="3"/>
      <c r="Q40" s="30"/>
      <c r="R40" s="3"/>
      <c r="S40" s="3" t="s">
        <v>181</v>
      </c>
      <c r="T40" s="3" t="s">
        <v>275</v>
      </c>
      <c r="U40" s="3">
        <v>5</v>
      </c>
      <c r="V40" s="236"/>
      <c r="W40" s="64">
        <f>Y38*5+Y40*5+Y42*8</f>
        <v>21</v>
      </c>
      <c r="X40" s="28" t="s">
        <v>81</v>
      </c>
      <c r="Y40" s="2">
        <v>2.2999999999999998</v>
      </c>
      <c r="Z40" s="60"/>
      <c r="AA40" s="57" t="s">
        <v>97</v>
      </c>
      <c r="AB40" s="58">
        <v>1.5</v>
      </c>
      <c r="AC40" s="58">
        <f>AB40*1</f>
        <v>1.5</v>
      </c>
      <c r="AD40" s="58" t="s">
        <v>96</v>
      </c>
      <c r="AE40" s="58">
        <f>AB40*5</f>
        <v>7.5</v>
      </c>
      <c r="AF40" s="58">
        <f>AC40*4+AE40*4</f>
        <v>36</v>
      </c>
    </row>
    <row r="41" spans="2:32" ht="27.95" customHeight="1">
      <c r="B41" s="238" t="s">
        <v>116</v>
      </c>
      <c r="C41" s="243"/>
      <c r="D41" s="3" t="s">
        <v>24</v>
      </c>
      <c r="E41" s="30"/>
      <c r="F41" s="3">
        <v>5</v>
      </c>
      <c r="G41" s="3"/>
      <c r="H41" s="3"/>
      <c r="I41" s="3"/>
      <c r="J41" s="3" t="s">
        <v>182</v>
      </c>
      <c r="K41" s="3" t="s">
        <v>177</v>
      </c>
      <c r="L41" s="3">
        <v>10</v>
      </c>
      <c r="M41" s="3" t="s">
        <v>110</v>
      </c>
      <c r="N41" s="30"/>
      <c r="O41" s="3">
        <v>20</v>
      </c>
      <c r="P41" s="3"/>
      <c r="Q41" s="3"/>
      <c r="R41" s="3"/>
      <c r="S41" s="3"/>
      <c r="T41" s="30"/>
      <c r="U41" s="3"/>
      <c r="V41" s="236"/>
      <c r="W41" s="67" t="s">
        <v>28</v>
      </c>
      <c r="X41" s="28" t="s">
        <v>83</v>
      </c>
      <c r="Y41" s="2">
        <v>0</v>
      </c>
      <c r="Z41" s="57"/>
      <c r="AA41" s="57" t="s">
        <v>99</v>
      </c>
      <c r="AB41" s="58">
        <v>2.5</v>
      </c>
      <c r="AC41" s="58"/>
      <c r="AD41" s="58">
        <f>AB41*5</f>
        <v>12.5</v>
      </c>
      <c r="AE41" s="58" t="s">
        <v>96</v>
      </c>
      <c r="AF41" s="58">
        <f>AD41*9</f>
        <v>112.5</v>
      </c>
    </row>
    <row r="42" spans="2:32" ht="27.95" customHeight="1">
      <c r="B42" s="238"/>
      <c r="C42" s="244"/>
      <c r="D42" s="3" t="s">
        <v>66</v>
      </c>
      <c r="E42" s="30"/>
      <c r="F42" s="3">
        <v>10</v>
      </c>
      <c r="G42" s="3"/>
      <c r="H42" s="30"/>
      <c r="I42" s="3"/>
      <c r="J42" s="3" t="s">
        <v>164</v>
      </c>
      <c r="K42" s="3"/>
      <c r="L42" s="3">
        <v>10</v>
      </c>
      <c r="M42" s="3"/>
      <c r="N42" s="30"/>
      <c r="O42" s="3"/>
      <c r="P42" s="3"/>
      <c r="Q42" s="30"/>
      <c r="R42" s="3"/>
      <c r="S42" s="3"/>
      <c r="T42" s="30"/>
      <c r="U42" s="3"/>
      <c r="V42" s="236"/>
      <c r="W42" s="64">
        <f>Y37*2+Y38*7+Y39*1+Y42*8</f>
        <v>27.4</v>
      </c>
      <c r="X42" s="31" t="s">
        <v>84</v>
      </c>
      <c r="Y42" s="2">
        <v>0</v>
      </c>
      <c r="Z42" s="60"/>
      <c r="AA42" s="57" t="s">
        <v>100</v>
      </c>
      <c r="AE42" s="57">
        <f>AB42*15</f>
        <v>0</v>
      </c>
    </row>
    <row r="43" spans="2:32" ht="27.95" customHeight="1">
      <c r="B43" s="71" t="s">
        <v>85</v>
      </c>
      <c r="C43" s="72"/>
      <c r="D43" s="29" t="s">
        <v>277</v>
      </c>
      <c r="E43" s="29" t="s">
        <v>278</v>
      </c>
      <c r="F43" s="3">
        <v>10</v>
      </c>
      <c r="G43" s="3"/>
      <c r="H43" s="30"/>
      <c r="I43" s="3"/>
      <c r="J43" s="85"/>
      <c r="K43" s="30"/>
      <c r="L43" s="30"/>
      <c r="M43" s="3"/>
      <c r="N43" s="30"/>
      <c r="O43" s="3"/>
      <c r="P43" s="3"/>
      <c r="Q43" s="30"/>
      <c r="R43" s="3"/>
      <c r="S43" s="3"/>
      <c r="T43" s="30"/>
      <c r="U43" s="3"/>
      <c r="V43" s="236"/>
      <c r="W43" s="67" t="s">
        <v>56</v>
      </c>
      <c r="X43" s="32"/>
      <c r="Y43" s="35"/>
      <c r="Z43" s="57"/>
      <c r="AC43" s="57">
        <f>SUM(AC38:AC42)</f>
        <v>29.599999999999998</v>
      </c>
      <c r="AD43" s="57">
        <f>SUM(AD38:AD42)</f>
        <v>24</v>
      </c>
      <c r="AE43" s="57">
        <f>SUM(AE38:AE42)</f>
        <v>97.5</v>
      </c>
      <c r="AF43" s="57">
        <f>AC43*4+AD43*9+AE43*4</f>
        <v>724.4</v>
      </c>
    </row>
    <row r="44" spans="2:32" ht="27.95" customHeight="1" thickBot="1">
      <c r="B44" s="87"/>
      <c r="C44" s="74"/>
      <c r="D44" s="49"/>
      <c r="E44" s="49"/>
      <c r="F44" s="50"/>
      <c r="G44" s="50"/>
      <c r="H44" s="49"/>
      <c r="I44" s="50"/>
      <c r="J44" s="50"/>
      <c r="K44" s="49"/>
      <c r="L44" s="49"/>
      <c r="M44" s="30"/>
      <c r="N44" s="30"/>
      <c r="O44" s="3"/>
      <c r="P44" s="50"/>
      <c r="Q44" s="49"/>
      <c r="R44" s="50"/>
      <c r="S44" s="50"/>
      <c r="T44" s="49"/>
      <c r="U44" s="50"/>
      <c r="V44" s="237"/>
      <c r="W44" s="75">
        <f>W38*4+W40*9+W42*4</f>
        <v>696.6</v>
      </c>
      <c r="X44" s="52"/>
      <c r="Y44" s="88"/>
      <c r="Z44" s="60"/>
      <c r="AC44" s="76">
        <f>AC43*4/AF43</f>
        <v>0.16344561016013251</v>
      </c>
      <c r="AD44" s="76">
        <f>AD43*9/AF43</f>
        <v>0.29817780231916069</v>
      </c>
      <c r="AE44" s="76">
        <f>AE43*4/AF43</f>
        <v>0.53837658752070683</v>
      </c>
    </row>
    <row r="45" spans="2:32" ht="21.75" customHeight="1">
      <c r="C45" s="57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90"/>
    </row>
    <row r="46" spans="2:32" ht="20.45" customHeight="1">
      <c r="B46" s="58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</row>
    <row r="47" spans="2:32">
      <c r="Y47" s="55"/>
    </row>
    <row r="48" spans="2:32">
      <c r="Y48" s="55"/>
    </row>
    <row r="49" spans="25:25">
      <c r="Y49" s="55"/>
    </row>
    <row r="50" spans="25:25">
      <c r="Y50" s="55"/>
    </row>
    <row r="51" spans="25:25">
      <c r="Y51" s="55"/>
    </row>
    <row r="52" spans="25:25">
      <c r="Y52" s="55"/>
    </row>
  </sheetData>
  <mergeCells count="18">
    <mergeCell ref="C37:C42"/>
    <mergeCell ref="V37:V44"/>
    <mergeCell ref="B41:B42"/>
    <mergeCell ref="D45:Y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1417322834645669" right="0.15748031496062992" top="0.19685039370078741" bottom="0.15748031496062992" header="0.51181102362204722" footer="0.23622047244094491"/>
  <pageSetup paperSize="9" scale="43" orientation="landscape" copies="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19" zoomScale="55" zoomScaleNormal="55" workbookViewId="0">
      <selection activeCell="P26" sqref="P26"/>
    </sheetView>
  </sheetViews>
  <sheetFormatPr defaultColWidth="9" defaultRowHeight="20.25"/>
  <cols>
    <col min="1" max="1" width="1.875" style="65" customWidth="1"/>
    <col min="2" max="2" width="4.875" style="89" customWidth="1"/>
    <col min="3" max="3" width="0" style="65" hidden="1" customWidth="1"/>
    <col min="4" max="4" width="18.625" style="65" customWidth="1"/>
    <col min="5" max="5" width="5.625" style="66" customWidth="1"/>
    <col min="6" max="6" width="9.625" style="65" customWidth="1"/>
    <col min="7" max="7" width="18.625" style="65" customWidth="1"/>
    <col min="8" max="8" width="5.625" style="66" customWidth="1"/>
    <col min="9" max="9" width="9.625" style="65" customWidth="1"/>
    <col min="10" max="10" width="18.625" style="65" customWidth="1"/>
    <col min="11" max="11" width="5.625" style="66" customWidth="1"/>
    <col min="12" max="12" width="11.875" style="66" customWidth="1"/>
    <col min="13" max="13" width="18.625" style="66" customWidth="1"/>
    <col min="14" max="14" width="5.625" style="66" customWidth="1"/>
    <col min="15" max="15" width="9.625" style="65" customWidth="1"/>
    <col min="16" max="16" width="18.625" style="65" customWidth="1"/>
    <col min="17" max="17" width="5.625" style="66" customWidth="1"/>
    <col min="18" max="18" width="9.625" style="65" customWidth="1"/>
    <col min="19" max="19" width="18.625" style="65" customWidth="1"/>
    <col min="20" max="20" width="5.625" style="66" customWidth="1"/>
    <col min="21" max="21" width="9.625" style="65" customWidth="1"/>
    <col min="22" max="22" width="5.25" style="65" customWidth="1"/>
    <col min="23" max="23" width="11.75" style="53" customWidth="1"/>
    <col min="24" max="24" width="11.25" style="54" customWidth="1"/>
    <col min="25" max="25" width="6.625" style="56" customWidth="1"/>
    <col min="26" max="26" width="6.625" style="65" customWidth="1"/>
    <col min="27" max="27" width="6" style="57" hidden="1" customWidth="1"/>
    <col min="28" max="28" width="5.5" style="58" hidden="1" customWidth="1"/>
    <col min="29" max="29" width="7.75" style="57" hidden="1" customWidth="1"/>
    <col min="30" max="30" width="8" style="57" hidden="1" customWidth="1"/>
    <col min="31" max="31" width="7.875" style="57" hidden="1" customWidth="1"/>
    <col min="32" max="32" width="7.5" style="57" hidden="1" customWidth="1"/>
    <col min="33" max="16384" width="9" style="65"/>
  </cols>
  <sheetData>
    <row r="1" spans="2:35" s="57" customFormat="1" ht="38.25">
      <c r="B1" s="239" t="s">
        <v>297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4"/>
      <c r="AB1" s="58"/>
    </row>
    <row r="2" spans="2:35" s="57" customFormat="1" ht="16.5" customHeight="1">
      <c r="B2" s="240"/>
      <c r="C2" s="241"/>
      <c r="D2" s="241"/>
      <c r="E2" s="241"/>
      <c r="F2" s="241"/>
      <c r="G2" s="241"/>
      <c r="H2" s="5"/>
      <c r="I2" s="4"/>
      <c r="J2" s="4"/>
      <c r="K2" s="5"/>
      <c r="L2" s="5"/>
      <c r="M2" s="5"/>
      <c r="N2" s="5"/>
      <c r="O2" s="4"/>
      <c r="P2" s="4"/>
      <c r="Q2" s="5"/>
      <c r="R2" s="4"/>
      <c r="S2" s="251"/>
      <c r="T2" s="252"/>
      <c r="U2" s="252"/>
      <c r="V2" s="252"/>
      <c r="W2" s="252"/>
      <c r="X2" s="252"/>
      <c r="Y2" s="252"/>
      <c r="Z2" s="4"/>
      <c r="AB2" s="58"/>
    </row>
    <row r="3" spans="2:35" s="57" customFormat="1" ht="31.5" customHeight="1" thickBot="1">
      <c r="B3" s="8" t="s">
        <v>183</v>
      </c>
      <c r="C3" s="98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253"/>
      <c r="T3" s="253"/>
      <c r="U3" s="253"/>
      <c r="V3" s="253"/>
      <c r="W3" s="253"/>
      <c r="X3" s="253"/>
      <c r="Y3" s="253"/>
      <c r="Z3" s="60"/>
      <c r="AB3" s="58"/>
    </row>
    <row r="4" spans="2:35" s="23" customFormat="1" ht="99">
      <c r="B4" s="13" t="s">
        <v>2</v>
      </c>
      <c r="C4" s="14" t="s">
        <v>3</v>
      </c>
      <c r="D4" s="15" t="s">
        <v>4</v>
      </c>
      <c r="E4" s="16" t="s">
        <v>118</v>
      </c>
      <c r="F4" s="15"/>
      <c r="G4" s="15" t="s">
        <v>6</v>
      </c>
      <c r="H4" s="16" t="s">
        <v>118</v>
      </c>
      <c r="I4" s="15"/>
      <c r="J4" s="15" t="s">
        <v>184</v>
      </c>
      <c r="K4" s="16" t="s">
        <v>118</v>
      </c>
      <c r="L4" s="15"/>
      <c r="M4" s="15" t="s">
        <v>7</v>
      </c>
      <c r="N4" s="16" t="s">
        <v>118</v>
      </c>
      <c r="O4" s="99"/>
      <c r="P4" s="15" t="s">
        <v>7</v>
      </c>
      <c r="Q4" s="16" t="s">
        <v>118</v>
      </c>
      <c r="R4" s="15"/>
      <c r="S4" s="17" t="s">
        <v>8</v>
      </c>
      <c r="T4" s="16" t="s">
        <v>118</v>
      </c>
      <c r="U4" s="15"/>
      <c r="V4" s="18" t="s">
        <v>119</v>
      </c>
      <c r="W4" s="19" t="s">
        <v>10</v>
      </c>
      <c r="X4" s="20" t="s">
        <v>120</v>
      </c>
      <c r="Y4" s="21" t="s">
        <v>121</v>
      </c>
      <c r="Z4" s="22"/>
      <c r="AA4" s="58"/>
      <c r="AB4" s="58"/>
      <c r="AC4" s="57"/>
      <c r="AD4" s="57"/>
      <c r="AE4" s="57"/>
      <c r="AF4" s="57"/>
    </row>
    <row r="5" spans="2:35" s="26" customFormat="1" ht="42">
      <c r="B5" s="61">
        <v>9</v>
      </c>
      <c r="C5" s="234"/>
      <c r="D5" s="110" t="str">
        <f>舊格式!A18</f>
        <v>寶島白飯</v>
      </c>
      <c r="E5" s="108" t="s">
        <v>122</v>
      </c>
      <c r="F5" s="109" t="s">
        <v>123</v>
      </c>
      <c r="G5" s="110" t="str">
        <f>舊格式!A19</f>
        <v>碳烤雞翅</v>
      </c>
      <c r="H5" s="108" t="s">
        <v>157</v>
      </c>
      <c r="I5" s="109" t="s">
        <v>123</v>
      </c>
      <c r="J5" s="108" t="str">
        <f>舊格式!A20</f>
        <v>五更腸旺(豆醃)</v>
      </c>
      <c r="K5" s="112" t="s">
        <v>125</v>
      </c>
      <c r="L5" s="109" t="s">
        <v>15</v>
      </c>
      <c r="M5" s="110" t="str">
        <f>舊格式!A21</f>
        <v>扁蒲燴炒(海)</v>
      </c>
      <c r="N5" s="108" t="s">
        <v>16</v>
      </c>
      <c r="O5" s="109" t="s">
        <v>15</v>
      </c>
      <c r="P5" s="108" t="str">
        <f>舊格式!A22</f>
        <v>深色蔬菜</v>
      </c>
      <c r="Q5" s="108" t="s">
        <v>34</v>
      </c>
      <c r="R5" s="109" t="s">
        <v>15</v>
      </c>
      <c r="S5" s="108" t="str">
        <f>舊格式!A23</f>
        <v>白玉豚骨湯</v>
      </c>
      <c r="T5" s="108" t="s">
        <v>14</v>
      </c>
      <c r="U5" s="109" t="s">
        <v>15</v>
      </c>
      <c r="V5" s="235"/>
      <c r="W5" s="62" t="s">
        <v>17</v>
      </c>
      <c r="X5" s="25" t="s">
        <v>18</v>
      </c>
      <c r="Y5" s="1">
        <v>5.7</v>
      </c>
      <c r="Z5" s="57"/>
      <c r="AA5" s="57"/>
      <c r="AB5" s="58"/>
      <c r="AC5" s="57" t="s">
        <v>45</v>
      </c>
      <c r="AD5" s="57" t="s">
        <v>46</v>
      </c>
      <c r="AE5" s="57" t="s">
        <v>47</v>
      </c>
      <c r="AF5" s="57" t="s">
        <v>48</v>
      </c>
    </row>
    <row r="6" spans="2:35" ht="27.95" customHeight="1">
      <c r="B6" s="63" t="s">
        <v>19</v>
      </c>
      <c r="C6" s="234"/>
      <c r="D6" s="3" t="s">
        <v>35</v>
      </c>
      <c r="E6" s="3"/>
      <c r="F6" s="3">
        <v>110</v>
      </c>
      <c r="G6" s="3" t="s">
        <v>67</v>
      </c>
      <c r="H6" s="3"/>
      <c r="I6" s="3">
        <v>40</v>
      </c>
      <c r="J6" s="3" t="s">
        <v>70</v>
      </c>
      <c r="K6" s="3"/>
      <c r="L6" s="3">
        <v>20</v>
      </c>
      <c r="M6" s="3" t="s">
        <v>65</v>
      </c>
      <c r="N6" s="3"/>
      <c r="O6" s="3">
        <v>60</v>
      </c>
      <c r="P6" s="3" t="str">
        <f>P5</f>
        <v>深色蔬菜</v>
      </c>
      <c r="Q6" s="3"/>
      <c r="R6" s="3">
        <v>120</v>
      </c>
      <c r="S6" s="3" t="s">
        <v>49</v>
      </c>
      <c r="T6" s="3"/>
      <c r="U6" s="3">
        <v>30</v>
      </c>
      <c r="V6" s="236"/>
      <c r="W6" s="64">
        <f>Y5*15+Y7*5+Y9*15+Y10*12</f>
        <v>97.5</v>
      </c>
      <c r="X6" s="27" t="s">
        <v>20</v>
      </c>
      <c r="Y6" s="2">
        <v>1.8</v>
      </c>
      <c r="Z6" s="60"/>
      <c r="AA6" s="58" t="s">
        <v>50</v>
      </c>
      <c r="AB6" s="58">
        <v>6</v>
      </c>
      <c r="AC6" s="58">
        <f>AB6*2</f>
        <v>12</v>
      </c>
      <c r="AD6" s="58"/>
      <c r="AE6" s="58">
        <f>AB6*15</f>
        <v>90</v>
      </c>
      <c r="AF6" s="58">
        <f>AC6*4+AE6*4</f>
        <v>408</v>
      </c>
    </row>
    <row r="7" spans="2:35" ht="27.95" customHeight="1">
      <c r="B7" s="63">
        <v>9</v>
      </c>
      <c r="C7" s="234"/>
      <c r="D7" s="3"/>
      <c r="E7" s="3"/>
      <c r="F7" s="3"/>
      <c r="G7" s="3"/>
      <c r="H7" s="3"/>
      <c r="I7" s="3"/>
      <c r="J7" s="3" t="s">
        <v>71</v>
      </c>
      <c r="K7" s="3" t="s">
        <v>62</v>
      </c>
      <c r="L7" s="3">
        <v>10</v>
      </c>
      <c r="M7" s="3" t="s">
        <v>24</v>
      </c>
      <c r="N7" s="3"/>
      <c r="O7" s="3">
        <v>10</v>
      </c>
      <c r="P7" s="3"/>
      <c r="Q7" s="3"/>
      <c r="R7" s="3"/>
      <c r="S7" s="3" t="s">
        <v>185</v>
      </c>
      <c r="U7" s="3">
        <v>10</v>
      </c>
      <c r="V7" s="236"/>
      <c r="W7" s="67" t="s">
        <v>21</v>
      </c>
      <c r="X7" s="28" t="s">
        <v>136</v>
      </c>
      <c r="Y7" s="2">
        <v>2.4</v>
      </c>
      <c r="Z7" s="57"/>
      <c r="AA7" s="68" t="s">
        <v>186</v>
      </c>
      <c r="AB7" s="58">
        <v>2</v>
      </c>
      <c r="AC7" s="69">
        <f>AB7*7</f>
        <v>14</v>
      </c>
      <c r="AD7" s="58">
        <f>AB7*5</f>
        <v>10</v>
      </c>
      <c r="AE7" s="58" t="s">
        <v>184</v>
      </c>
      <c r="AF7" s="70">
        <f>AC7*4+AD7*9</f>
        <v>146</v>
      </c>
    </row>
    <row r="8" spans="2:35" ht="27.95" customHeight="1">
      <c r="B8" s="63" t="s">
        <v>23</v>
      </c>
      <c r="C8" s="234"/>
      <c r="D8" s="3"/>
      <c r="E8" s="3"/>
      <c r="F8" s="3"/>
      <c r="G8" s="3"/>
      <c r="H8" s="30"/>
      <c r="I8" s="3"/>
      <c r="J8" s="3" t="s">
        <v>140</v>
      </c>
      <c r="K8" s="30"/>
      <c r="L8" s="3">
        <v>25</v>
      </c>
      <c r="M8" s="3" t="s">
        <v>133</v>
      </c>
      <c r="N8" s="3"/>
      <c r="O8" s="3">
        <v>10</v>
      </c>
      <c r="P8" s="3"/>
      <c r="Q8" s="30"/>
      <c r="R8" s="3"/>
      <c r="S8" s="3" t="s">
        <v>160</v>
      </c>
      <c r="T8" s="3"/>
      <c r="U8" s="3">
        <v>5</v>
      </c>
      <c r="V8" s="236"/>
      <c r="W8" s="64">
        <f>Y6*5+Y8*5+Y10*8</f>
        <v>20.5</v>
      </c>
      <c r="X8" s="28" t="s">
        <v>138</v>
      </c>
      <c r="Y8" s="2">
        <v>2.2999999999999998</v>
      </c>
      <c r="Z8" s="60"/>
      <c r="AA8" s="57" t="s">
        <v>187</v>
      </c>
      <c r="AB8" s="58">
        <v>1.5</v>
      </c>
      <c r="AC8" s="58">
        <f>AB8*1</f>
        <v>1.5</v>
      </c>
      <c r="AD8" s="58" t="s">
        <v>184</v>
      </c>
      <c r="AE8" s="58">
        <f>AB8*5</f>
        <v>7.5</v>
      </c>
      <c r="AF8" s="58">
        <f>AC8*4+AE8*4</f>
        <v>36</v>
      </c>
    </row>
    <row r="9" spans="2:35" ht="27.95" customHeight="1">
      <c r="B9" s="238" t="s">
        <v>139</v>
      </c>
      <c r="C9" s="234"/>
      <c r="D9" s="3"/>
      <c r="E9" s="3"/>
      <c r="F9" s="3"/>
      <c r="G9" s="3"/>
      <c r="H9" s="30"/>
      <c r="I9" s="3"/>
      <c r="J9" s="3" t="s">
        <v>188</v>
      </c>
      <c r="K9" s="30"/>
      <c r="L9" s="3">
        <v>5</v>
      </c>
      <c r="M9" s="3" t="s">
        <v>189</v>
      </c>
      <c r="N9" s="29" t="s">
        <v>190</v>
      </c>
      <c r="O9" s="3">
        <v>5</v>
      </c>
      <c r="P9" s="3"/>
      <c r="Q9" s="30"/>
      <c r="R9" s="3"/>
      <c r="S9" s="3"/>
      <c r="T9" s="30"/>
      <c r="U9" s="3"/>
      <c r="V9" s="236"/>
      <c r="W9" s="67" t="s">
        <v>28</v>
      </c>
      <c r="X9" s="28" t="s">
        <v>142</v>
      </c>
      <c r="Y9" s="2">
        <v>0</v>
      </c>
      <c r="Z9" s="57"/>
      <c r="AA9" s="57" t="s">
        <v>191</v>
      </c>
      <c r="AB9" s="58">
        <v>2.5</v>
      </c>
      <c r="AC9" s="58"/>
      <c r="AD9" s="58">
        <f>AB9*5</f>
        <v>12.5</v>
      </c>
      <c r="AE9" s="58" t="s">
        <v>184</v>
      </c>
      <c r="AF9" s="58">
        <f>AD9*9</f>
        <v>112.5</v>
      </c>
    </row>
    <row r="10" spans="2:35" ht="27.95" customHeight="1">
      <c r="B10" s="238"/>
      <c r="C10" s="234"/>
      <c r="D10" s="3"/>
      <c r="E10" s="3"/>
      <c r="F10" s="3"/>
      <c r="G10" s="3"/>
      <c r="H10" s="30"/>
      <c r="I10" s="3"/>
      <c r="J10" s="3" t="s">
        <v>134</v>
      </c>
      <c r="K10" s="29" t="s">
        <v>135</v>
      </c>
      <c r="L10" s="3">
        <v>10</v>
      </c>
      <c r="M10" s="30"/>
      <c r="N10" s="30"/>
      <c r="O10" s="3"/>
      <c r="P10" s="3"/>
      <c r="Q10" s="30"/>
      <c r="R10" s="3"/>
      <c r="S10" s="85"/>
      <c r="T10" s="30"/>
      <c r="U10" s="3"/>
      <c r="V10" s="236"/>
      <c r="W10" s="64">
        <f>Y5*2+Y6*7+Y7*1+Y10*8</f>
        <v>26.4</v>
      </c>
      <c r="X10" s="31" t="s">
        <v>145</v>
      </c>
      <c r="Y10" s="2">
        <v>0</v>
      </c>
      <c r="Z10" s="60"/>
      <c r="AA10" s="57" t="s">
        <v>192</v>
      </c>
      <c r="AE10" s="57">
        <f>AB10*15</f>
        <v>0</v>
      </c>
    </row>
    <row r="11" spans="2:35" ht="27.95" customHeight="1">
      <c r="B11" s="71" t="s">
        <v>146</v>
      </c>
      <c r="C11" s="72"/>
      <c r="D11" s="3"/>
      <c r="E11" s="30"/>
      <c r="F11" s="3"/>
      <c r="G11" s="3"/>
      <c r="H11" s="30"/>
      <c r="I11" s="3"/>
      <c r="J11" s="3"/>
      <c r="K11" s="30"/>
      <c r="L11" s="3"/>
      <c r="M11" s="30"/>
      <c r="N11" s="30"/>
      <c r="O11" s="3"/>
      <c r="P11" s="3"/>
      <c r="Q11" s="30"/>
      <c r="R11" s="3"/>
      <c r="S11" s="3"/>
      <c r="T11" s="30"/>
      <c r="U11" s="3"/>
      <c r="V11" s="236"/>
      <c r="W11" s="67" t="s">
        <v>148</v>
      </c>
      <c r="X11" s="32"/>
      <c r="Y11" s="2"/>
      <c r="Z11" s="57"/>
      <c r="AC11" s="57">
        <f>SUM(AC6:AC10)</f>
        <v>27.5</v>
      </c>
      <c r="AD11" s="57">
        <f>SUM(AD6:AD10)</f>
        <v>22.5</v>
      </c>
      <c r="AE11" s="57">
        <f>SUM(AE6:AE10)</f>
        <v>97.5</v>
      </c>
      <c r="AF11" s="57">
        <f>AC11*4+AD11*9+AE11*4</f>
        <v>702.5</v>
      </c>
    </row>
    <row r="12" spans="2:35" ht="27.95" customHeight="1">
      <c r="B12" s="73"/>
      <c r="C12" s="74"/>
      <c r="D12" s="30"/>
      <c r="E12" s="30"/>
      <c r="F12" s="3"/>
      <c r="G12" s="3"/>
      <c r="H12" s="30"/>
      <c r="I12" s="3"/>
      <c r="J12" s="3"/>
      <c r="K12" s="30"/>
      <c r="L12" s="3"/>
      <c r="M12" s="30"/>
      <c r="N12" s="30"/>
      <c r="O12" s="3"/>
      <c r="P12" s="3"/>
      <c r="Q12" s="30"/>
      <c r="R12" s="3"/>
      <c r="S12" s="3"/>
      <c r="T12" s="30"/>
      <c r="U12" s="3"/>
      <c r="V12" s="237"/>
      <c r="W12" s="75">
        <f>W6*4+W8*9+W10*4</f>
        <v>680.1</v>
      </c>
      <c r="X12" s="33"/>
      <c r="Y12" s="2"/>
      <c r="Z12" s="60"/>
      <c r="AC12" s="76">
        <f>AC11*4/AF11</f>
        <v>0.15658362989323843</v>
      </c>
      <c r="AD12" s="76">
        <f>AD11*9/AF11</f>
        <v>0.28825622775800713</v>
      </c>
      <c r="AE12" s="76">
        <f>AE11*4/AF11</f>
        <v>0.55516014234875444</v>
      </c>
    </row>
    <row r="13" spans="2:35" s="26" customFormat="1" ht="42">
      <c r="B13" s="61">
        <v>9</v>
      </c>
      <c r="C13" s="234"/>
      <c r="D13" s="108" t="str">
        <f>舊格式!B18</f>
        <v>地瓜飯</v>
      </c>
      <c r="E13" s="108" t="s">
        <v>122</v>
      </c>
      <c r="F13" s="109" t="s">
        <v>123</v>
      </c>
      <c r="G13" s="110" t="str">
        <f>舊格式!B19</f>
        <v>吉野家燒肉</v>
      </c>
      <c r="H13" s="108" t="s">
        <v>125</v>
      </c>
      <c r="I13" s="109" t="s">
        <v>123</v>
      </c>
      <c r="J13" s="110" t="str">
        <f>舊格式!B20</f>
        <v>番茄炒蛋(豆)</v>
      </c>
      <c r="K13" s="108" t="s">
        <v>124</v>
      </c>
      <c r="L13" s="109" t="s">
        <v>123</v>
      </c>
      <c r="M13" s="108" t="str">
        <f>舊格式!B21</f>
        <v>絲瓜燴粉絲(海)</v>
      </c>
      <c r="N13" s="108" t="s">
        <v>124</v>
      </c>
      <c r="O13" s="109" t="s">
        <v>123</v>
      </c>
      <c r="P13" s="108" t="str">
        <f>舊格式!B22</f>
        <v>淺色蔬菜</v>
      </c>
      <c r="Q13" s="108" t="s">
        <v>126</v>
      </c>
      <c r="R13" s="109" t="s">
        <v>123</v>
      </c>
      <c r="S13" s="108" t="str">
        <f>舊格式!B23</f>
        <v>什錦菇菇湯</v>
      </c>
      <c r="T13" s="108" t="s">
        <v>125</v>
      </c>
      <c r="U13" s="109" t="s">
        <v>123</v>
      </c>
      <c r="V13" s="235"/>
      <c r="W13" s="62" t="s">
        <v>17</v>
      </c>
      <c r="X13" s="25" t="s">
        <v>127</v>
      </c>
      <c r="Y13" s="34">
        <v>6.7</v>
      </c>
      <c r="Z13" s="57"/>
      <c r="AA13" s="57"/>
      <c r="AB13" s="58"/>
      <c r="AC13" s="57" t="s">
        <v>193</v>
      </c>
      <c r="AD13" s="57" t="s">
        <v>194</v>
      </c>
      <c r="AE13" s="57" t="s">
        <v>195</v>
      </c>
      <c r="AF13" s="57" t="s">
        <v>196</v>
      </c>
      <c r="AG13" s="94"/>
      <c r="AH13" s="94"/>
      <c r="AI13" s="94"/>
    </row>
    <row r="14" spans="2:35" ht="27.95" customHeight="1">
      <c r="B14" s="63" t="s">
        <v>19</v>
      </c>
      <c r="C14" s="234"/>
      <c r="D14" s="3" t="s">
        <v>128</v>
      </c>
      <c r="E14" s="3"/>
      <c r="F14" s="3">
        <v>90</v>
      </c>
      <c r="G14" s="3" t="s">
        <v>140</v>
      </c>
      <c r="H14" s="3"/>
      <c r="I14" s="3">
        <v>40</v>
      </c>
      <c r="J14" s="3" t="s">
        <v>197</v>
      </c>
      <c r="K14" s="3"/>
      <c r="L14" s="3">
        <v>40</v>
      </c>
      <c r="M14" s="3" t="s">
        <v>198</v>
      </c>
      <c r="N14" s="3"/>
      <c r="O14" s="3">
        <v>60</v>
      </c>
      <c r="P14" s="3" t="str">
        <f>P13</f>
        <v>淺色蔬菜</v>
      </c>
      <c r="Q14" s="3"/>
      <c r="R14" s="3">
        <v>120</v>
      </c>
      <c r="S14" s="3" t="s">
        <v>24</v>
      </c>
      <c r="T14" s="3"/>
      <c r="U14" s="3">
        <v>5</v>
      </c>
      <c r="V14" s="236"/>
      <c r="W14" s="64">
        <f>Y13*15+Y15*5+Y17*15+Y18*12</f>
        <v>111</v>
      </c>
      <c r="X14" s="27" t="s">
        <v>131</v>
      </c>
      <c r="Y14" s="35">
        <v>1.7</v>
      </c>
      <c r="Z14" s="60"/>
      <c r="AA14" s="58" t="s">
        <v>199</v>
      </c>
      <c r="AB14" s="58">
        <v>6</v>
      </c>
      <c r="AC14" s="58">
        <f>AB14*2</f>
        <v>12</v>
      </c>
      <c r="AD14" s="58"/>
      <c r="AE14" s="58">
        <f>AB14*15</f>
        <v>90</v>
      </c>
      <c r="AF14" s="58">
        <f>AC14*4+AE14*4</f>
        <v>408</v>
      </c>
      <c r="AG14" s="94"/>
      <c r="AH14" s="94"/>
      <c r="AI14" s="94"/>
    </row>
    <row r="15" spans="2:35" ht="27.95" customHeight="1">
      <c r="B15" s="63">
        <v>10</v>
      </c>
      <c r="C15" s="234"/>
      <c r="D15" s="3" t="s">
        <v>152</v>
      </c>
      <c r="E15" s="3"/>
      <c r="F15" s="3">
        <v>40</v>
      </c>
      <c r="G15" s="3"/>
      <c r="H15" s="3"/>
      <c r="I15" s="3"/>
      <c r="J15" s="3" t="s">
        <v>134</v>
      </c>
      <c r="K15" s="3" t="s">
        <v>135</v>
      </c>
      <c r="L15" s="3">
        <v>20</v>
      </c>
      <c r="M15" s="3" t="s">
        <v>200</v>
      </c>
      <c r="N15" s="3"/>
      <c r="O15" s="3">
        <v>10</v>
      </c>
      <c r="P15" s="3"/>
      <c r="Q15" s="3"/>
      <c r="R15" s="3"/>
      <c r="S15" s="3" t="s">
        <v>280</v>
      </c>
      <c r="T15" s="3"/>
      <c r="U15" s="3">
        <v>5</v>
      </c>
      <c r="V15" s="236"/>
      <c r="W15" s="67" t="s">
        <v>21</v>
      </c>
      <c r="X15" s="28" t="s">
        <v>136</v>
      </c>
      <c r="Y15" s="35">
        <v>2.1</v>
      </c>
      <c r="Z15" s="57"/>
      <c r="AA15" s="68" t="s">
        <v>186</v>
      </c>
      <c r="AB15" s="58">
        <v>2.2000000000000002</v>
      </c>
      <c r="AC15" s="69">
        <f>AB15*7</f>
        <v>15.400000000000002</v>
      </c>
      <c r="AD15" s="58">
        <f>AB15*5</f>
        <v>11</v>
      </c>
      <c r="AE15" s="58" t="s">
        <v>184</v>
      </c>
      <c r="AF15" s="70">
        <f>AC15*4+AD15*9</f>
        <v>160.60000000000002</v>
      </c>
      <c r="AG15" s="94"/>
      <c r="AH15" s="94"/>
      <c r="AI15" s="94"/>
    </row>
    <row r="16" spans="2:35" ht="27.95" customHeight="1">
      <c r="B16" s="63" t="s">
        <v>153</v>
      </c>
      <c r="C16" s="234"/>
      <c r="D16" s="3"/>
      <c r="E16" s="3"/>
      <c r="F16" s="3"/>
      <c r="G16" s="3"/>
      <c r="H16" s="3"/>
      <c r="I16" s="3"/>
      <c r="J16" s="3" t="s">
        <v>144</v>
      </c>
      <c r="K16" s="29"/>
      <c r="L16" s="3">
        <v>20</v>
      </c>
      <c r="M16" s="3" t="s">
        <v>189</v>
      </c>
      <c r="N16" s="29" t="s">
        <v>190</v>
      </c>
      <c r="O16" s="3">
        <v>5</v>
      </c>
      <c r="P16" s="3"/>
      <c r="Q16" s="30"/>
      <c r="R16" s="3"/>
      <c r="S16" s="3" t="s">
        <v>282</v>
      </c>
      <c r="T16" s="77"/>
      <c r="U16" s="3">
        <v>10</v>
      </c>
      <c r="V16" s="236"/>
      <c r="W16" s="64">
        <f>Y14*5+Y16*5+Y18*8</f>
        <v>19.5</v>
      </c>
      <c r="X16" s="28" t="s">
        <v>138</v>
      </c>
      <c r="Y16" s="35">
        <v>2.2000000000000002</v>
      </c>
      <c r="Z16" s="60"/>
      <c r="AA16" s="57" t="s">
        <v>53</v>
      </c>
      <c r="AB16" s="58">
        <v>1.6</v>
      </c>
      <c r="AC16" s="58">
        <f>AB16*1</f>
        <v>1.6</v>
      </c>
      <c r="AD16" s="58" t="s">
        <v>52</v>
      </c>
      <c r="AE16" s="58">
        <f>AB16*5</f>
        <v>8</v>
      </c>
      <c r="AF16" s="58">
        <f>AC16*4+AE16*4</f>
        <v>38.4</v>
      </c>
      <c r="AG16" s="94"/>
      <c r="AH16" s="94"/>
      <c r="AI16" s="94"/>
    </row>
    <row r="17" spans="2:35" ht="27.95" customHeight="1">
      <c r="B17" s="238" t="s">
        <v>38</v>
      </c>
      <c r="C17" s="234"/>
      <c r="D17" s="30"/>
      <c r="E17" s="30"/>
      <c r="F17" s="3"/>
      <c r="G17" s="3"/>
      <c r="H17" s="3"/>
      <c r="I17" s="3"/>
      <c r="J17" s="3"/>
      <c r="K17" s="30"/>
      <c r="L17" s="3"/>
      <c r="M17" s="3"/>
      <c r="N17" s="30"/>
      <c r="O17" s="3"/>
      <c r="P17" s="3"/>
      <c r="Q17" s="30"/>
      <c r="R17" s="3"/>
      <c r="S17" s="3" t="s">
        <v>281</v>
      </c>
      <c r="T17" s="30"/>
      <c r="U17" s="3">
        <v>10</v>
      </c>
      <c r="V17" s="236"/>
      <c r="W17" s="67" t="s">
        <v>28</v>
      </c>
      <c r="X17" s="28" t="s">
        <v>29</v>
      </c>
      <c r="Y17" s="35">
        <v>0</v>
      </c>
      <c r="Z17" s="57"/>
      <c r="AA17" s="57" t="s">
        <v>54</v>
      </c>
      <c r="AB17" s="58">
        <v>2.5</v>
      </c>
      <c r="AC17" s="58"/>
      <c r="AD17" s="58">
        <f>AB17*5</f>
        <v>12.5</v>
      </c>
      <c r="AE17" s="58" t="s">
        <v>52</v>
      </c>
      <c r="AF17" s="58">
        <f>AD17*9</f>
        <v>112.5</v>
      </c>
      <c r="AG17" s="94"/>
      <c r="AH17" s="95"/>
      <c r="AI17" s="94"/>
    </row>
    <row r="18" spans="2:35" ht="27.95" customHeight="1">
      <c r="B18" s="238"/>
      <c r="C18" s="234"/>
      <c r="D18" s="30"/>
      <c r="E18" s="30"/>
      <c r="F18" s="3"/>
      <c r="G18" s="3"/>
      <c r="H18" s="30"/>
      <c r="I18" s="3"/>
      <c r="J18" s="3"/>
      <c r="K18" s="30"/>
      <c r="L18" s="3"/>
      <c r="M18" s="3"/>
      <c r="N18" s="30"/>
      <c r="O18" s="3"/>
      <c r="P18" s="3"/>
      <c r="Q18" s="30"/>
      <c r="R18" s="3"/>
      <c r="S18" s="3"/>
      <c r="T18" s="30"/>
      <c r="U18" s="3"/>
      <c r="V18" s="236"/>
      <c r="W18" s="64">
        <f>Y13*2+Y14*7+Y15*1+Y18*8</f>
        <v>27.400000000000002</v>
      </c>
      <c r="X18" s="31" t="s">
        <v>30</v>
      </c>
      <c r="Y18" s="35">
        <v>0</v>
      </c>
      <c r="Z18" s="60"/>
      <c r="AA18" s="57" t="s">
        <v>55</v>
      </c>
      <c r="AB18" s="58">
        <v>1</v>
      </c>
      <c r="AE18" s="57">
        <f>AB18*15</f>
        <v>15</v>
      </c>
      <c r="AG18" s="94"/>
      <c r="AH18" s="95"/>
      <c r="AI18" s="94"/>
    </row>
    <row r="19" spans="2:35" ht="27.95" customHeight="1">
      <c r="B19" s="71" t="s">
        <v>31</v>
      </c>
      <c r="C19" s="72"/>
      <c r="D19" s="30"/>
      <c r="E19" s="30"/>
      <c r="F19" s="3"/>
      <c r="G19" s="3"/>
      <c r="H19" s="30"/>
      <c r="I19" s="3"/>
      <c r="J19" s="3"/>
      <c r="K19" s="30"/>
      <c r="L19" s="30"/>
      <c r="M19" s="3"/>
      <c r="N19" s="30"/>
      <c r="O19" s="3"/>
      <c r="P19" s="78"/>
      <c r="Q19" s="30"/>
      <c r="R19" s="3"/>
      <c r="S19" s="3"/>
      <c r="T19" s="30"/>
      <c r="U19" s="3"/>
      <c r="V19" s="236"/>
      <c r="W19" s="67" t="s">
        <v>32</v>
      </c>
      <c r="X19" s="32"/>
      <c r="Y19" s="2"/>
      <c r="Z19" s="57"/>
      <c r="AC19" s="57">
        <f>SUM(AC14:AC18)</f>
        <v>29.000000000000004</v>
      </c>
      <c r="AD19" s="57">
        <f>SUM(AD14:AD18)</f>
        <v>23.5</v>
      </c>
      <c r="AE19" s="57">
        <f>SUM(AE14:AE18)</f>
        <v>113</v>
      </c>
      <c r="AF19" s="57">
        <f>AC19*4+AD19*9+AE19*4</f>
        <v>779.5</v>
      </c>
    </row>
    <row r="20" spans="2:35" ht="27.95" customHeight="1">
      <c r="B20" s="73"/>
      <c r="C20" s="74"/>
      <c r="D20" s="30"/>
      <c r="E20" s="30"/>
      <c r="F20" s="3"/>
      <c r="G20" s="3"/>
      <c r="H20" s="30"/>
      <c r="I20" s="3"/>
      <c r="J20" s="3"/>
      <c r="K20" s="30"/>
      <c r="L20" s="30"/>
      <c r="M20" s="30"/>
      <c r="N20" s="30"/>
      <c r="O20" s="3"/>
      <c r="P20" s="30"/>
      <c r="Q20" s="30"/>
      <c r="R20" s="3"/>
      <c r="S20" s="3"/>
      <c r="T20" s="30"/>
      <c r="U20" s="3"/>
      <c r="V20" s="237"/>
      <c r="W20" s="75">
        <f>W14*4+W16*9+W18*4</f>
        <v>729.1</v>
      </c>
      <c r="X20" s="36"/>
      <c r="Y20" s="79"/>
      <c r="Z20" s="60"/>
      <c r="AC20" s="76">
        <f>AC19*4/AF19</f>
        <v>0.14881334188582426</v>
      </c>
      <c r="AD20" s="76">
        <f>AD19*9/AF19</f>
        <v>0.27132777421423987</v>
      </c>
      <c r="AE20" s="76">
        <f>AE19*4/AF19</f>
        <v>0.5798588838999359</v>
      </c>
    </row>
    <row r="21" spans="2:35" s="26" customFormat="1" ht="42">
      <c r="B21" s="61">
        <v>9</v>
      </c>
      <c r="C21" s="234"/>
      <c r="D21" s="108" t="str">
        <f>舊格式!C18</f>
        <v>寶島白飯</v>
      </c>
      <c r="E21" s="108" t="s">
        <v>13</v>
      </c>
      <c r="F21" s="109" t="s">
        <v>15</v>
      </c>
      <c r="G21" s="110" t="str">
        <f>舊格式!C19</f>
        <v>義式香嫩豬排</v>
      </c>
      <c r="H21" s="108" t="s">
        <v>33</v>
      </c>
      <c r="I21" s="109" t="s">
        <v>15</v>
      </c>
      <c r="J21" s="108" t="str">
        <f>舊格式!C20</f>
        <v>印度咖哩雞</v>
      </c>
      <c r="K21" s="112" t="s">
        <v>14</v>
      </c>
      <c r="L21" s="109" t="s">
        <v>15</v>
      </c>
      <c r="M21" s="110" t="str">
        <f>舊格式!C21</f>
        <v>銀芽三絲</v>
      </c>
      <c r="N21" s="108" t="s">
        <v>16</v>
      </c>
      <c r="O21" s="109" t="s">
        <v>15</v>
      </c>
      <c r="P21" s="108" t="str">
        <f>舊格式!C22</f>
        <v>深色蔬菜</v>
      </c>
      <c r="Q21" s="108" t="s">
        <v>34</v>
      </c>
      <c r="R21" s="109" t="s">
        <v>15</v>
      </c>
      <c r="S21" s="108" t="str">
        <f>舊格式!C23</f>
        <v>味噌海芽湯</v>
      </c>
      <c r="T21" s="108" t="s">
        <v>14</v>
      </c>
      <c r="U21" s="109" t="s">
        <v>15</v>
      </c>
      <c r="V21" s="235"/>
      <c r="W21" s="62" t="s">
        <v>17</v>
      </c>
      <c r="X21" s="25" t="s">
        <v>78</v>
      </c>
      <c r="Y21" s="34">
        <v>5.9</v>
      </c>
      <c r="Z21" s="57"/>
      <c r="AA21" s="57"/>
      <c r="AB21" s="58"/>
      <c r="AC21" s="57" t="s">
        <v>90</v>
      </c>
      <c r="AD21" s="57" t="s">
        <v>91</v>
      </c>
      <c r="AE21" s="57" t="s">
        <v>92</v>
      </c>
      <c r="AF21" s="57" t="s">
        <v>93</v>
      </c>
    </row>
    <row r="22" spans="2:35" s="38" customFormat="1" ht="27.75" customHeight="1">
      <c r="B22" s="63" t="s">
        <v>19</v>
      </c>
      <c r="C22" s="234"/>
      <c r="D22" s="3" t="s">
        <v>108</v>
      </c>
      <c r="E22" s="3"/>
      <c r="F22" s="3">
        <v>110</v>
      </c>
      <c r="G22" s="3" t="s">
        <v>201</v>
      </c>
      <c r="H22" s="3"/>
      <c r="I22" s="3">
        <v>40</v>
      </c>
      <c r="J22" s="3" t="s">
        <v>202</v>
      </c>
      <c r="K22" s="3"/>
      <c r="L22" s="3">
        <v>50</v>
      </c>
      <c r="M22" s="3" t="s">
        <v>404</v>
      </c>
      <c r="N22" s="3"/>
      <c r="O22" s="3">
        <v>50</v>
      </c>
      <c r="P22" s="3" t="str">
        <f>P21</f>
        <v>深色蔬菜</v>
      </c>
      <c r="Q22" s="3"/>
      <c r="R22" s="3">
        <v>120</v>
      </c>
      <c r="S22" s="3" t="s">
        <v>179</v>
      </c>
      <c r="T22" s="3"/>
      <c r="U22" s="3">
        <v>10</v>
      </c>
      <c r="V22" s="236"/>
      <c r="W22" s="64">
        <f>Y21*15+Y23*5+Y25*15+Y26*12</f>
        <v>97.5</v>
      </c>
      <c r="X22" s="27" t="s">
        <v>79</v>
      </c>
      <c r="Y22" s="35">
        <v>2</v>
      </c>
      <c r="Z22" s="37"/>
      <c r="AA22" s="58" t="s">
        <v>94</v>
      </c>
      <c r="AB22" s="58">
        <v>6</v>
      </c>
      <c r="AC22" s="58">
        <f>AB22*2</f>
        <v>12</v>
      </c>
      <c r="AD22" s="58"/>
      <c r="AE22" s="58">
        <f>AB22*15</f>
        <v>90</v>
      </c>
      <c r="AF22" s="58">
        <f>AC22*4+AE22*4</f>
        <v>408</v>
      </c>
    </row>
    <row r="23" spans="2:35" s="38" customFormat="1" ht="27.95" customHeight="1">
      <c r="B23" s="63">
        <v>11</v>
      </c>
      <c r="C23" s="234"/>
      <c r="D23" s="3"/>
      <c r="E23" s="3"/>
      <c r="F23" s="3"/>
      <c r="G23" s="3"/>
      <c r="H23" s="3"/>
      <c r="I23" s="3"/>
      <c r="J23" s="3" t="s">
        <v>168</v>
      </c>
      <c r="K23" s="3"/>
      <c r="L23" s="3">
        <v>30</v>
      </c>
      <c r="M23" s="3" t="s">
        <v>405</v>
      </c>
      <c r="N23" s="3"/>
      <c r="O23" s="3">
        <v>10</v>
      </c>
      <c r="P23" s="3"/>
      <c r="Q23" s="3"/>
      <c r="R23" s="3"/>
      <c r="S23" s="3" t="s">
        <v>203</v>
      </c>
      <c r="T23" s="3"/>
      <c r="U23" s="3">
        <v>10</v>
      </c>
      <c r="V23" s="236"/>
      <c r="W23" s="67" t="s">
        <v>21</v>
      </c>
      <c r="X23" s="28" t="s">
        <v>80</v>
      </c>
      <c r="Y23" s="35">
        <v>1.8</v>
      </c>
      <c r="Z23" s="39"/>
      <c r="AA23" s="68" t="s">
        <v>95</v>
      </c>
      <c r="AB23" s="58">
        <v>2</v>
      </c>
      <c r="AC23" s="69">
        <f>AB23*7</f>
        <v>14</v>
      </c>
      <c r="AD23" s="58">
        <f>AB23*5</f>
        <v>10</v>
      </c>
      <c r="AE23" s="58" t="s">
        <v>96</v>
      </c>
      <c r="AF23" s="70">
        <f>AC23*4+AD23*9</f>
        <v>146</v>
      </c>
    </row>
    <row r="24" spans="2:35" s="38" customFormat="1" ht="27.95" customHeight="1">
      <c r="B24" s="63" t="s">
        <v>87</v>
      </c>
      <c r="C24" s="234"/>
      <c r="D24" s="3"/>
      <c r="E24" s="3"/>
      <c r="F24" s="3"/>
      <c r="G24" s="3"/>
      <c r="H24" s="30"/>
      <c r="I24" s="3"/>
      <c r="J24" s="3" t="s">
        <v>161</v>
      </c>
      <c r="K24" s="3"/>
      <c r="L24" s="3">
        <v>30</v>
      </c>
      <c r="M24" s="3" t="s">
        <v>406</v>
      </c>
      <c r="N24" s="3"/>
      <c r="O24" s="3">
        <v>10</v>
      </c>
      <c r="P24" s="3"/>
      <c r="Q24" s="3"/>
      <c r="R24" s="3"/>
      <c r="S24" s="3"/>
      <c r="T24" s="3"/>
      <c r="U24" s="3"/>
      <c r="V24" s="236"/>
      <c r="W24" s="64">
        <f>Y22*5+Y24*5+Y26*8</f>
        <v>22</v>
      </c>
      <c r="X24" s="28" t="s">
        <v>81</v>
      </c>
      <c r="Y24" s="35">
        <v>2.4</v>
      </c>
      <c r="Z24" s="37"/>
      <c r="AA24" s="57" t="s">
        <v>97</v>
      </c>
      <c r="AB24" s="58">
        <v>1.5</v>
      </c>
      <c r="AC24" s="58">
        <f>AB24*1</f>
        <v>1.5</v>
      </c>
      <c r="AD24" s="58" t="s">
        <v>96</v>
      </c>
      <c r="AE24" s="58">
        <f>AB24*5</f>
        <v>7.5</v>
      </c>
      <c r="AF24" s="58">
        <f>AC24*4+AE24*4</f>
        <v>36</v>
      </c>
    </row>
    <row r="25" spans="2:35" s="38" customFormat="1" ht="27.95" customHeight="1">
      <c r="B25" s="238" t="s">
        <v>89</v>
      </c>
      <c r="C25" s="234"/>
      <c r="D25" s="3"/>
      <c r="E25" s="3"/>
      <c r="F25" s="3"/>
      <c r="G25" s="3"/>
      <c r="H25" s="30"/>
      <c r="I25" s="3"/>
      <c r="J25" s="3" t="s">
        <v>204</v>
      </c>
      <c r="K25" s="3"/>
      <c r="L25" s="3">
        <v>20</v>
      </c>
      <c r="M25" s="3"/>
      <c r="N25" s="29"/>
      <c r="O25" s="3"/>
      <c r="P25" s="3"/>
      <c r="Q25" s="3"/>
      <c r="R25" s="3"/>
      <c r="S25" s="3"/>
      <c r="T25" s="30"/>
      <c r="U25" s="3"/>
      <c r="V25" s="236"/>
      <c r="W25" s="67" t="s">
        <v>28</v>
      </c>
      <c r="X25" s="28" t="s">
        <v>83</v>
      </c>
      <c r="Y25" s="35">
        <v>0</v>
      </c>
      <c r="Z25" s="39"/>
      <c r="AA25" s="57" t="s">
        <v>99</v>
      </c>
      <c r="AB25" s="58">
        <v>2.5</v>
      </c>
      <c r="AC25" s="58"/>
      <c r="AD25" s="58">
        <f>AB25*5</f>
        <v>12.5</v>
      </c>
      <c r="AE25" s="58" t="s">
        <v>96</v>
      </c>
      <c r="AF25" s="58">
        <f>AD25*9</f>
        <v>112.5</v>
      </c>
    </row>
    <row r="26" spans="2:35" s="38" customFormat="1" ht="27.95" customHeight="1">
      <c r="B26" s="238"/>
      <c r="C26" s="234"/>
      <c r="D26" s="3"/>
      <c r="E26" s="3"/>
      <c r="F26" s="3"/>
      <c r="G26" s="80"/>
      <c r="H26" s="30"/>
      <c r="I26" s="3"/>
      <c r="J26" s="29"/>
      <c r="K26" s="30"/>
      <c r="L26" s="3"/>
      <c r="M26" s="3"/>
      <c r="N26" s="29"/>
      <c r="O26" s="3"/>
      <c r="P26" s="3"/>
      <c r="Q26" s="3"/>
      <c r="R26" s="3"/>
      <c r="S26" s="3"/>
      <c r="T26" s="30"/>
      <c r="U26" s="3"/>
      <c r="V26" s="236"/>
      <c r="W26" s="64">
        <f>Y21*2+Y22*7+Y23*1+Y26*8</f>
        <v>27.6</v>
      </c>
      <c r="X26" s="31" t="s">
        <v>84</v>
      </c>
      <c r="Y26" s="35">
        <v>0</v>
      </c>
      <c r="Z26" s="37"/>
      <c r="AA26" s="57" t="s">
        <v>100</v>
      </c>
      <c r="AB26" s="58"/>
      <c r="AC26" s="57"/>
      <c r="AD26" s="57"/>
      <c r="AE26" s="57">
        <f>AB26*15</f>
        <v>0</v>
      </c>
      <c r="AF26" s="57"/>
    </row>
    <row r="27" spans="2:35" s="38" customFormat="1" ht="27.95" customHeight="1">
      <c r="B27" s="71" t="s">
        <v>85</v>
      </c>
      <c r="C27" s="44"/>
      <c r="D27" s="3"/>
      <c r="E27" s="30"/>
      <c r="F27" s="3"/>
      <c r="G27" s="3"/>
      <c r="H27" s="30"/>
      <c r="I27" s="3"/>
      <c r="J27" s="3"/>
      <c r="K27" s="30"/>
      <c r="L27" s="30"/>
      <c r="M27" s="3"/>
      <c r="N27" s="30"/>
      <c r="O27" s="3"/>
      <c r="P27" s="29"/>
      <c r="Q27" s="30"/>
      <c r="R27" s="3"/>
      <c r="S27" s="3"/>
      <c r="T27" s="30"/>
      <c r="U27" s="3"/>
      <c r="V27" s="236"/>
      <c r="W27" s="67" t="s">
        <v>86</v>
      </c>
      <c r="X27" s="32"/>
      <c r="Y27" s="2"/>
      <c r="Z27" s="39"/>
      <c r="AA27" s="57"/>
      <c r="AB27" s="58"/>
      <c r="AC27" s="57">
        <f>SUM(AC22:AC26)</f>
        <v>27.5</v>
      </c>
      <c r="AD27" s="57">
        <f>SUM(AD22:AD26)</f>
        <v>22.5</v>
      </c>
      <c r="AE27" s="57">
        <f>SUM(AE22:AE26)</f>
        <v>97.5</v>
      </c>
      <c r="AF27" s="57">
        <f>AC27*4+AD27*9+AE27*4</f>
        <v>702.5</v>
      </c>
    </row>
    <row r="28" spans="2:35" s="38" customFormat="1" ht="27.95" customHeight="1" thickBot="1">
      <c r="B28" s="81"/>
      <c r="C28" s="45"/>
      <c r="D28" s="30"/>
      <c r="E28" s="30"/>
      <c r="F28" s="3"/>
      <c r="G28" s="3"/>
      <c r="H28" s="30"/>
      <c r="I28" s="3"/>
      <c r="J28" s="3"/>
      <c r="K28" s="30"/>
      <c r="L28" s="30"/>
      <c r="M28" s="3"/>
      <c r="N28" s="30"/>
      <c r="O28" s="3"/>
      <c r="P28" s="3"/>
      <c r="Q28" s="30"/>
      <c r="R28" s="3"/>
      <c r="S28" s="3"/>
      <c r="T28" s="30"/>
      <c r="U28" s="3"/>
      <c r="V28" s="237"/>
      <c r="W28" s="75">
        <f>W22*4+W24*9+W26*4</f>
        <v>698.4</v>
      </c>
      <c r="X28" s="33"/>
      <c r="Y28" s="79"/>
      <c r="Z28" s="37"/>
      <c r="AA28" s="39"/>
      <c r="AB28" s="40"/>
      <c r="AC28" s="76">
        <f>AC27*4/AF27</f>
        <v>0.15658362989323843</v>
      </c>
      <c r="AD28" s="76">
        <f>AD27*9/AF27</f>
        <v>0.28825622775800713</v>
      </c>
      <c r="AE28" s="76">
        <f>AE27*4/AF27</f>
        <v>0.55516014234875444</v>
      </c>
      <c r="AF28" s="39"/>
    </row>
    <row r="29" spans="2:35" s="26" customFormat="1" ht="42">
      <c r="B29" s="61">
        <v>9</v>
      </c>
      <c r="C29" s="234"/>
      <c r="D29" s="108" t="str">
        <f>舊格式!D18</f>
        <v>小米飯</v>
      </c>
      <c r="E29" s="108" t="s">
        <v>104</v>
      </c>
      <c r="F29" s="109" t="s">
        <v>102</v>
      </c>
      <c r="G29" s="110" t="str">
        <f>舊格式!D19</f>
        <v>紐澳良雞排</v>
      </c>
      <c r="H29" s="108" t="s">
        <v>105</v>
      </c>
      <c r="I29" s="109" t="s">
        <v>102</v>
      </c>
      <c r="J29" s="111" t="str">
        <f>舊格式!D20</f>
        <v>瓜仔肉燥(醃)</v>
      </c>
      <c r="K29" s="112" t="s">
        <v>107</v>
      </c>
      <c r="L29" s="109" t="s">
        <v>102</v>
      </c>
      <c r="M29" s="110" t="str">
        <f>舊格式!D21</f>
        <v>香炒竹筍</v>
      </c>
      <c r="N29" s="108" t="s">
        <v>101</v>
      </c>
      <c r="O29" s="109" t="s">
        <v>102</v>
      </c>
      <c r="P29" s="108" t="str">
        <f>舊格式!D22</f>
        <v>淺色蔬菜</v>
      </c>
      <c r="Q29" s="108" t="s">
        <v>106</v>
      </c>
      <c r="R29" s="109" t="s">
        <v>102</v>
      </c>
      <c r="S29" s="108" t="str">
        <f>舊格式!D23</f>
        <v>刺瓜大骨湯</v>
      </c>
      <c r="T29" s="108" t="s">
        <v>107</v>
      </c>
      <c r="U29" s="109" t="s">
        <v>102</v>
      </c>
      <c r="V29" s="235"/>
      <c r="W29" s="62" t="s">
        <v>17</v>
      </c>
      <c r="X29" s="25" t="s">
        <v>78</v>
      </c>
      <c r="Y29" s="1">
        <v>5.6</v>
      </c>
      <c r="Z29" s="57"/>
      <c r="AA29" s="57"/>
      <c r="AB29" s="58"/>
      <c r="AC29" s="57" t="s">
        <v>90</v>
      </c>
      <c r="AD29" s="57" t="s">
        <v>91</v>
      </c>
      <c r="AE29" s="57" t="s">
        <v>92</v>
      </c>
      <c r="AF29" s="57" t="s">
        <v>93</v>
      </c>
    </row>
    <row r="30" spans="2:35" ht="27.95" customHeight="1">
      <c r="B30" s="63" t="s">
        <v>19</v>
      </c>
      <c r="C30" s="234"/>
      <c r="D30" s="3" t="s">
        <v>108</v>
      </c>
      <c r="E30" s="3"/>
      <c r="F30" s="3">
        <v>90</v>
      </c>
      <c r="G30" s="3" t="s">
        <v>173</v>
      </c>
      <c r="H30" s="3"/>
      <c r="I30" s="3">
        <v>40</v>
      </c>
      <c r="J30" s="3" t="s">
        <v>205</v>
      </c>
      <c r="K30" s="3"/>
      <c r="L30" s="3">
        <v>15</v>
      </c>
      <c r="M30" s="3" t="s">
        <v>206</v>
      </c>
      <c r="N30" s="82"/>
      <c r="O30" s="3">
        <v>50</v>
      </c>
      <c r="P30" s="3" t="str">
        <f>P29</f>
        <v>淺色蔬菜</v>
      </c>
      <c r="Q30" s="3"/>
      <c r="R30" s="3">
        <v>120</v>
      </c>
      <c r="S30" s="3" t="s">
        <v>207</v>
      </c>
      <c r="T30" s="3"/>
      <c r="U30" s="3">
        <v>30</v>
      </c>
      <c r="V30" s="236"/>
      <c r="W30" s="64">
        <f>Y29*15+Y31*5+Y33*15+Y34*12</f>
        <v>96</v>
      </c>
      <c r="X30" s="27" t="s">
        <v>79</v>
      </c>
      <c r="Y30" s="2">
        <v>1.7</v>
      </c>
      <c r="Z30" s="60"/>
      <c r="AA30" s="58" t="s">
        <v>94</v>
      </c>
      <c r="AB30" s="58">
        <v>6</v>
      </c>
      <c r="AC30" s="58">
        <f>AB30*2</f>
        <v>12</v>
      </c>
      <c r="AD30" s="58"/>
      <c r="AE30" s="58">
        <f>AB30*15</f>
        <v>90</v>
      </c>
      <c r="AF30" s="58">
        <f>AC30*4+AE30*4</f>
        <v>408</v>
      </c>
    </row>
    <row r="31" spans="2:35" ht="27.95" customHeight="1">
      <c r="B31" s="63">
        <v>12</v>
      </c>
      <c r="C31" s="234"/>
      <c r="D31" s="3" t="s">
        <v>166</v>
      </c>
      <c r="E31" s="3"/>
      <c r="F31" s="3">
        <v>20</v>
      </c>
      <c r="G31" s="3"/>
      <c r="H31" s="3"/>
      <c r="I31" s="3"/>
      <c r="J31" s="3" t="s">
        <v>161</v>
      </c>
      <c r="K31" s="3"/>
      <c r="L31" s="3">
        <v>20</v>
      </c>
      <c r="M31" s="3" t="s">
        <v>170</v>
      </c>
      <c r="N31" s="83"/>
      <c r="O31" s="3">
        <v>10</v>
      </c>
      <c r="P31" s="3"/>
      <c r="Q31" s="3"/>
      <c r="R31" s="3"/>
      <c r="S31" s="3" t="s">
        <v>114</v>
      </c>
      <c r="U31" s="3">
        <v>5</v>
      </c>
      <c r="V31" s="236"/>
      <c r="W31" s="67" t="s">
        <v>21</v>
      </c>
      <c r="X31" s="28" t="s">
        <v>80</v>
      </c>
      <c r="Y31" s="2">
        <v>2.4</v>
      </c>
      <c r="Z31" s="57"/>
      <c r="AA31" s="68" t="s">
        <v>95</v>
      </c>
      <c r="AB31" s="58">
        <v>2.2999999999999998</v>
      </c>
      <c r="AC31" s="69">
        <f>AB31*7</f>
        <v>16.099999999999998</v>
      </c>
      <c r="AD31" s="58">
        <f>AB31*5</f>
        <v>11.5</v>
      </c>
      <c r="AE31" s="58" t="s">
        <v>96</v>
      </c>
      <c r="AF31" s="70">
        <f>AC31*4+AD31*9</f>
        <v>167.89999999999998</v>
      </c>
    </row>
    <row r="32" spans="2:35" ht="27.95" customHeight="1">
      <c r="B32" s="63" t="s">
        <v>23</v>
      </c>
      <c r="C32" s="234"/>
      <c r="D32" s="3"/>
      <c r="E32" s="3"/>
      <c r="F32" s="3"/>
      <c r="G32" s="3"/>
      <c r="H32" s="3"/>
      <c r="I32" s="3"/>
      <c r="J32" s="3" t="s">
        <v>208</v>
      </c>
      <c r="K32" s="3" t="s">
        <v>163</v>
      </c>
      <c r="L32" s="3">
        <v>5</v>
      </c>
      <c r="M32" s="3" t="s">
        <v>168</v>
      </c>
      <c r="N32" s="30"/>
      <c r="O32" s="3">
        <v>10</v>
      </c>
      <c r="P32" s="3"/>
      <c r="Q32" s="3"/>
      <c r="R32" s="3"/>
      <c r="S32" s="3"/>
      <c r="T32" s="3"/>
      <c r="U32" s="3"/>
      <c r="V32" s="236"/>
      <c r="W32" s="64">
        <f>Y30*5+Y32*5+Y34*8</f>
        <v>21</v>
      </c>
      <c r="X32" s="28" t="s">
        <v>81</v>
      </c>
      <c r="Y32" s="2">
        <v>2.5</v>
      </c>
      <c r="Z32" s="60"/>
      <c r="AA32" s="57" t="s">
        <v>97</v>
      </c>
      <c r="AB32" s="58">
        <v>1.5</v>
      </c>
      <c r="AC32" s="58">
        <f>AB32*1</f>
        <v>1.5</v>
      </c>
      <c r="AD32" s="58" t="s">
        <v>96</v>
      </c>
      <c r="AE32" s="58">
        <f>AB32*5</f>
        <v>7.5</v>
      </c>
      <c r="AF32" s="58">
        <f>AC32*4+AE32*4</f>
        <v>36</v>
      </c>
    </row>
    <row r="33" spans="2:32" ht="27.95" customHeight="1">
      <c r="B33" s="238" t="s">
        <v>98</v>
      </c>
      <c r="C33" s="234"/>
      <c r="D33" s="29"/>
      <c r="E33" s="30"/>
      <c r="F33" s="3"/>
      <c r="G33" s="96"/>
      <c r="H33" s="38"/>
      <c r="I33" s="97"/>
      <c r="J33" s="3"/>
      <c r="K33" s="3"/>
      <c r="L33" s="3"/>
      <c r="M33" s="29"/>
      <c r="N33" s="30"/>
      <c r="O33" s="3"/>
      <c r="P33" s="3"/>
      <c r="Q33" s="3"/>
      <c r="R33" s="3"/>
      <c r="S33" s="85"/>
      <c r="T33" s="30"/>
      <c r="U33" s="3"/>
      <c r="V33" s="236"/>
      <c r="W33" s="67" t="s">
        <v>28</v>
      </c>
      <c r="X33" s="28" t="s">
        <v>83</v>
      </c>
      <c r="Y33" s="2">
        <v>0</v>
      </c>
      <c r="Z33" s="57"/>
      <c r="AA33" s="57" t="s">
        <v>99</v>
      </c>
      <c r="AB33" s="58">
        <v>2.5</v>
      </c>
      <c r="AC33" s="58"/>
      <c r="AD33" s="58">
        <f>AB33*5</f>
        <v>12.5</v>
      </c>
      <c r="AE33" s="58" t="s">
        <v>96</v>
      </c>
      <c r="AF33" s="58">
        <f>AD33*9</f>
        <v>112.5</v>
      </c>
    </row>
    <row r="34" spans="2:32" ht="27.95" customHeight="1">
      <c r="B34" s="238"/>
      <c r="C34" s="234"/>
      <c r="D34" s="29"/>
      <c r="E34" s="29"/>
      <c r="F34" s="3"/>
      <c r="G34" s="3"/>
      <c r="H34" s="30"/>
      <c r="I34" s="3"/>
      <c r="J34" s="3"/>
      <c r="K34" s="3"/>
      <c r="L34" s="3"/>
      <c r="M34" s="29"/>
      <c r="N34" s="29"/>
      <c r="O34" s="3"/>
      <c r="P34" s="3"/>
      <c r="Q34" s="30"/>
      <c r="R34" s="3"/>
      <c r="S34" s="3"/>
      <c r="T34" s="30"/>
      <c r="U34" s="3"/>
      <c r="V34" s="236"/>
      <c r="W34" s="64">
        <f>Y29*2+Y30*7+Y31*1+Y34*8</f>
        <v>25.5</v>
      </c>
      <c r="X34" s="31" t="s">
        <v>84</v>
      </c>
      <c r="Y34" s="79">
        <v>0</v>
      </c>
      <c r="Z34" s="60"/>
      <c r="AA34" s="57" t="s">
        <v>100</v>
      </c>
      <c r="AB34" s="58">
        <v>1</v>
      </c>
      <c r="AE34" s="57">
        <f>AB34*15</f>
        <v>15</v>
      </c>
    </row>
    <row r="35" spans="2:32" ht="27.95" customHeight="1">
      <c r="B35" s="71" t="s">
        <v>85</v>
      </c>
      <c r="C35" s="72"/>
      <c r="D35" s="30"/>
      <c r="E35" s="30"/>
      <c r="F35" s="3"/>
      <c r="G35" s="3"/>
      <c r="H35" s="29"/>
      <c r="I35" s="3"/>
      <c r="J35" s="3"/>
      <c r="K35" s="30"/>
      <c r="L35" s="3"/>
      <c r="M35" s="3"/>
      <c r="N35" s="30"/>
      <c r="O35" s="3"/>
      <c r="P35" s="3"/>
      <c r="Q35" s="30"/>
      <c r="R35" s="3"/>
      <c r="S35" s="3"/>
      <c r="T35" s="30"/>
      <c r="U35" s="3"/>
      <c r="V35" s="236"/>
      <c r="W35" s="67" t="s">
        <v>86</v>
      </c>
      <c r="X35" s="32"/>
      <c r="Y35" s="2"/>
      <c r="Z35" s="57"/>
      <c r="AC35" s="57">
        <f>SUM(AC30:AC34)</f>
        <v>29.599999999999998</v>
      </c>
      <c r="AD35" s="57">
        <f>SUM(AD30:AD34)</f>
        <v>24</v>
      </c>
      <c r="AE35" s="57">
        <f>SUM(AE30:AE34)</f>
        <v>112.5</v>
      </c>
      <c r="AF35" s="57">
        <f>AC35*4+AD35*9+AE35*4</f>
        <v>784.4</v>
      </c>
    </row>
    <row r="36" spans="2:32" ht="27.95" customHeight="1">
      <c r="B36" s="73"/>
      <c r="C36" s="74"/>
      <c r="D36" s="30"/>
      <c r="E36" s="30"/>
      <c r="F36" s="3"/>
      <c r="G36" s="29"/>
      <c r="H36" s="29"/>
      <c r="I36" s="3"/>
      <c r="J36" s="3"/>
      <c r="K36" s="30"/>
      <c r="L36" s="30"/>
      <c r="M36" s="3"/>
      <c r="N36" s="30"/>
      <c r="O36" s="3"/>
      <c r="P36" s="3"/>
      <c r="Q36" s="30"/>
      <c r="R36" s="3"/>
      <c r="S36" s="3"/>
      <c r="T36" s="30"/>
      <c r="U36" s="3"/>
      <c r="V36" s="237"/>
      <c r="W36" s="75">
        <f>W30*4+W32*9+W34*4</f>
        <v>675</v>
      </c>
      <c r="X36" s="36"/>
      <c r="Y36" s="2"/>
      <c r="Z36" s="60"/>
      <c r="AC36" s="76">
        <f>AC35*4/AF35</f>
        <v>0.15094339622641509</v>
      </c>
      <c r="AD36" s="76">
        <f>AD35*9/AF35</f>
        <v>0.27536970933197347</v>
      </c>
      <c r="AE36" s="76">
        <f>AE35*4/AF35</f>
        <v>0.57368689444161147</v>
      </c>
    </row>
    <row r="37" spans="2:32" s="26" customFormat="1" ht="42">
      <c r="B37" s="61">
        <v>9</v>
      </c>
      <c r="C37" s="234"/>
      <c r="D37" s="108"/>
      <c r="E37" s="108"/>
      <c r="F37" s="109" t="s">
        <v>15</v>
      </c>
      <c r="G37" s="108"/>
      <c r="H37" s="108"/>
      <c r="I37" s="109" t="s">
        <v>15</v>
      </c>
      <c r="J37" s="108"/>
      <c r="K37" s="108"/>
      <c r="L37" s="109" t="s">
        <v>15</v>
      </c>
      <c r="M37" s="111"/>
      <c r="N37" s="112"/>
      <c r="O37" s="109" t="s">
        <v>15</v>
      </c>
      <c r="P37" s="108"/>
      <c r="Q37" s="108"/>
      <c r="R37" s="109" t="s">
        <v>15</v>
      </c>
      <c r="S37" s="108"/>
      <c r="T37" s="108"/>
      <c r="U37" s="109" t="s">
        <v>15</v>
      </c>
      <c r="V37" s="235"/>
      <c r="W37" s="62" t="s">
        <v>17</v>
      </c>
      <c r="X37" s="25" t="s">
        <v>78</v>
      </c>
      <c r="Y37" s="1"/>
      <c r="Z37" s="57"/>
      <c r="AA37" s="57"/>
      <c r="AB37" s="58"/>
      <c r="AC37" s="57" t="s">
        <v>90</v>
      </c>
      <c r="AD37" s="57" t="s">
        <v>91</v>
      </c>
      <c r="AE37" s="57" t="s">
        <v>92</v>
      </c>
      <c r="AF37" s="57" t="s">
        <v>93</v>
      </c>
    </row>
    <row r="38" spans="2:32" ht="27.95" customHeight="1">
      <c r="B38" s="63" t="s">
        <v>19</v>
      </c>
      <c r="C38" s="234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236"/>
      <c r="W38" s="64">
        <f>Y37*15+Y39*5+Y41*15+Y42*12</f>
        <v>0</v>
      </c>
      <c r="X38" s="27" t="s">
        <v>79</v>
      </c>
      <c r="Y38" s="2"/>
      <c r="Z38" s="60"/>
      <c r="AA38" s="58" t="s">
        <v>94</v>
      </c>
      <c r="AB38" s="58">
        <v>6</v>
      </c>
      <c r="AC38" s="58">
        <f>AB38*2</f>
        <v>12</v>
      </c>
      <c r="AD38" s="58"/>
      <c r="AE38" s="58">
        <f>AB38*15</f>
        <v>90</v>
      </c>
      <c r="AF38" s="58">
        <f>AC38*4+AE38*4</f>
        <v>408</v>
      </c>
    </row>
    <row r="39" spans="2:32" ht="27.95" customHeight="1">
      <c r="B39" s="63">
        <v>13</v>
      </c>
      <c r="C39" s="234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236"/>
      <c r="W39" s="67" t="s">
        <v>21</v>
      </c>
      <c r="X39" s="28" t="s">
        <v>80</v>
      </c>
      <c r="Y39" s="2"/>
      <c r="Z39" s="57"/>
      <c r="AA39" s="68" t="s">
        <v>95</v>
      </c>
      <c r="AB39" s="58">
        <v>2.2999999999999998</v>
      </c>
      <c r="AC39" s="69">
        <f>AB39*7</f>
        <v>16.099999999999998</v>
      </c>
      <c r="AD39" s="58">
        <f>AB39*5</f>
        <v>11.5</v>
      </c>
      <c r="AE39" s="58" t="s">
        <v>96</v>
      </c>
      <c r="AF39" s="70">
        <f>AC39*4+AD39*9</f>
        <v>167.89999999999998</v>
      </c>
    </row>
    <row r="40" spans="2:32" ht="27.95" customHeight="1">
      <c r="B40" s="63" t="s">
        <v>23</v>
      </c>
      <c r="C40" s="234"/>
      <c r="D40" s="3"/>
      <c r="E40" s="3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0"/>
      <c r="U40" s="3"/>
      <c r="V40" s="236"/>
      <c r="W40" s="64">
        <f>Y38*5+Y40*5+Y42*8</f>
        <v>0</v>
      </c>
      <c r="X40" s="28" t="s">
        <v>81</v>
      </c>
      <c r="Y40" s="2"/>
      <c r="Z40" s="60"/>
      <c r="AA40" s="57" t="s">
        <v>97</v>
      </c>
      <c r="AB40" s="58">
        <v>1.6</v>
      </c>
      <c r="AC40" s="58">
        <f>AB40*1</f>
        <v>1.6</v>
      </c>
      <c r="AD40" s="58" t="s">
        <v>96</v>
      </c>
      <c r="AE40" s="58">
        <f>AB40*5</f>
        <v>8</v>
      </c>
      <c r="AF40" s="58">
        <f>AC40*4+AE40*4</f>
        <v>38.4</v>
      </c>
    </row>
    <row r="41" spans="2:32" ht="27.95" customHeight="1">
      <c r="B41" s="238" t="s">
        <v>116</v>
      </c>
      <c r="C41" s="234"/>
      <c r="D41" s="3"/>
      <c r="E41" s="30"/>
      <c r="F41" s="3"/>
      <c r="G41" s="3"/>
      <c r="H41" s="3"/>
      <c r="I41" s="3"/>
      <c r="J41" s="3"/>
      <c r="K41" s="29"/>
      <c r="L41" s="3"/>
      <c r="M41" s="3"/>
      <c r="N41" s="29"/>
      <c r="O41" s="3"/>
      <c r="P41" s="3"/>
      <c r="Q41" s="3"/>
      <c r="R41" s="3"/>
      <c r="S41" s="3"/>
      <c r="T41" s="30"/>
      <c r="U41" s="3"/>
      <c r="V41" s="236"/>
      <c r="W41" s="67" t="s">
        <v>28</v>
      </c>
      <c r="X41" s="28" t="s">
        <v>83</v>
      </c>
      <c r="Y41" s="2"/>
      <c r="Z41" s="57"/>
      <c r="AA41" s="57" t="s">
        <v>99</v>
      </c>
      <c r="AB41" s="58">
        <v>2.5</v>
      </c>
      <c r="AC41" s="58"/>
      <c r="AD41" s="58">
        <f>AB41*5</f>
        <v>12.5</v>
      </c>
      <c r="AE41" s="58" t="s">
        <v>96</v>
      </c>
      <c r="AF41" s="58">
        <f>AD41*9</f>
        <v>112.5</v>
      </c>
    </row>
    <row r="42" spans="2:32" ht="27.95" customHeight="1">
      <c r="B42" s="238"/>
      <c r="C42" s="234"/>
      <c r="D42" s="29"/>
      <c r="E42" s="29"/>
      <c r="F42" s="3"/>
      <c r="G42" s="3"/>
      <c r="H42" s="30"/>
      <c r="I42" s="3"/>
      <c r="J42" s="3"/>
      <c r="K42" s="30"/>
      <c r="L42" s="3"/>
      <c r="M42" s="3"/>
      <c r="N42" s="30"/>
      <c r="O42" s="3"/>
      <c r="P42" s="3"/>
      <c r="Q42" s="30"/>
      <c r="R42" s="3"/>
      <c r="S42" s="3"/>
      <c r="T42" s="30"/>
      <c r="U42" s="3"/>
      <c r="V42" s="236"/>
      <c r="W42" s="64">
        <f>Y37*2+Y38*7+Y39*1+Y42*8</f>
        <v>0</v>
      </c>
      <c r="X42" s="31" t="s">
        <v>84</v>
      </c>
      <c r="Y42" s="2"/>
      <c r="Z42" s="60"/>
      <c r="AA42" s="57" t="s">
        <v>100</v>
      </c>
      <c r="AE42" s="57">
        <f>AB42*15</f>
        <v>0</v>
      </c>
    </row>
    <row r="43" spans="2:32" ht="27.95" customHeight="1">
      <c r="B43" s="71" t="s">
        <v>85</v>
      </c>
      <c r="C43" s="72"/>
      <c r="D43" s="30"/>
      <c r="E43" s="30"/>
      <c r="F43" s="3"/>
      <c r="G43" s="3"/>
      <c r="H43" s="30"/>
      <c r="I43" s="3"/>
      <c r="J43" s="3"/>
      <c r="K43" s="29"/>
      <c r="L43" s="3"/>
      <c r="M43" s="3"/>
      <c r="N43" s="30"/>
      <c r="O43" s="3"/>
      <c r="P43" s="3"/>
      <c r="Q43" s="30"/>
      <c r="R43" s="3"/>
      <c r="S43" s="3"/>
      <c r="T43" s="30"/>
      <c r="U43" s="3"/>
      <c r="V43" s="236"/>
      <c r="W43" s="67" t="s">
        <v>86</v>
      </c>
      <c r="X43" s="32"/>
      <c r="Y43" s="35"/>
      <c r="Z43" s="57"/>
      <c r="AC43" s="57">
        <f>SUM(AC38:AC42)</f>
        <v>29.7</v>
      </c>
      <c r="AD43" s="57">
        <f>SUM(AD38:AD42)</f>
        <v>24</v>
      </c>
      <c r="AE43" s="57">
        <f>SUM(AE38:AE42)</f>
        <v>98</v>
      </c>
      <c r="AF43" s="57">
        <f>AC43*4+AD43*9+AE43*4</f>
        <v>726.8</v>
      </c>
    </row>
    <row r="44" spans="2:32" ht="27.95" customHeight="1" thickBot="1">
      <c r="B44" s="87"/>
      <c r="C44" s="74"/>
      <c r="D44" s="49"/>
      <c r="E44" s="49"/>
      <c r="F44" s="50"/>
      <c r="G44" s="50"/>
      <c r="H44" s="49"/>
      <c r="I44" s="50"/>
      <c r="J44" s="50"/>
      <c r="K44" s="29"/>
      <c r="L44" s="3"/>
      <c r="M44" s="49"/>
      <c r="N44" s="49"/>
      <c r="O44" s="50"/>
      <c r="P44" s="50"/>
      <c r="Q44" s="49"/>
      <c r="R44" s="50"/>
      <c r="S44" s="50"/>
      <c r="T44" s="49"/>
      <c r="U44" s="50"/>
      <c r="V44" s="237"/>
      <c r="W44" s="75">
        <f>W38*4+W40*9+W42*4</f>
        <v>0</v>
      </c>
      <c r="X44" s="52"/>
      <c r="Y44" s="88"/>
      <c r="Z44" s="60"/>
      <c r="AC44" s="76">
        <f>AC43*4/AF43</f>
        <v>0.16345624656026417</v>
      </c>
      <c r="AD44" s="76">
        <f>AD43*9/AF43</f>
        <v>0.29719317556411667</v>
      </c>
      <c r="AE44" s="76">
        <f>AE43*4/AF43</f>
        <v>0.53935057787561924</v>
      </c>
    </row>
    <row r="45" spans="2:32" ht="21.75" customHeight="1">
      <c r="C45" s="57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90"/>
    </row>
    <row r="46" spans="2:32" ht="20.45" customHeight="1">
      <c r="B46" s="58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</row>
    <row r="47" spans="2:32">
      <c r="Y47" s="55"/>
    </row>
    <row r="48" spans="2:32">
      <c r="Y48" s="55"/>
    </row>
    <row r="49" spans="25:25">
      <c r="Y49" s="55"/>
    </row>
    <row r="50" spans="25:25">
      <c r="Y50" s="55"/>
    </row>
    <row r="51" spans="25:25">
      <c r="Y51" s="55"/>
    </row>
    <row r="52" spans="25:25">
      <c r="Y52" s="55"/>
    </row>
  </sheetData>
  <mergeCells count="19">
    <mergeCell ref="D45:Y46"/>
    <mergeCell ref="C13:C18"/>
    <mergeCell ref="V13:V20"/>
    <mergeCell ref="B17:B18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B1:Y1"/>
    <mergeCell ref="B2:G2"/>
    <mergeCell ref="S2:Y3"/>
    <mergeCell ref="C5:C10"/>
    <mergeCell ref="V5:V12"/>
    <mergeCell ref="B9:B10"/>
  </mergeCells>
  <phoneticPr fontId="19" type="noConversion"/>
  <pageMargins left="1.28" right="0.17" top="0.18" bottom="0.17" header="0.5" footer="0.23"/>
  <pageSetup paperSize="9" scale="39" orientation="landscape" copies="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22" zoomScale="55" zoomScaleNormal="55" workbookViewId="0">
      <selection activeCell="N42" sqref="N42"/>
    </sheetView>
  </sheetViews>
  <sheetFormatPr defaultColWidth="9" defaultRowHeight="20.25"/>
  <cols>
    <col min="1" max="1" width="1.875" style="65" customWidth="1"/>
    <col min="2" max="2" width="4.875" style="89" customWidth="1"/>
    <col min="3" max="3" width="0" style="65" hidden="1" customWidth="1"/>
    <col min="4" max="4" width="18.625" style="65" customWidth="1"/>
    <col min="5" max="5" width="5.625" style="66" customWidth="1"/>
    <col min="6" max="6" width="9.625" style="65" customWidth="1"/>
    <col min="7" max="7" width="18.625" style="65" customWidth="1"/>
    <col min="8" max="8" width="5.625" style="66" customWidth="1"/>
    <col min="9" max="9" width="9.625" style="65" customWidth="1"/>
    <col min="10" max="10" width="18.625" style="65" customWidth="1"/>
    <col min="11" max="11" width="5.625" style="66" customWidth="1"/>
    <col min="12" max="12" width="11.875" style="66" customWidth="1"/>
    <col min="13" max="13" width="18.625" style="66" customWidth="1"/>
    <col min="14" max="14" width="5.625" style="66" customWidth="1"/>
    <col min="15" max="15" width="9.625" style="65" customWidth="1"/>
    <col min="16" max="16" width="18.625" style="65" customWidth="1"/>
    <col min="17" max="17" width="5.625" style="66" customWidth="1"/>
    <col min="18" max="18" width="9.625" style="65" customWidth="1"/>
    <col min="19" max="19" width="18.625" style="65" customWidth="1"/>
    <col min="20" max="20" width="5.625" style="66" customWidth="1"/>
    <col min="21" max="21" width="9.625" style="65" customWidth="1"/>
    <col min="22" max="22" width="5.25" style="65" customWidth="1"/>
    <col min="23" max="23" width="11.75" style="53" customWidth="1"/>
    <col min="24" max="24" width="11.25" style="54" customWidth="1"/>
    <col min="25" max="25" width="6.625" style="56" customWidth="1"/>
    <col min="26" max="26" width="6.625" style="65" customWidth="1"/>
    <col min="27" max="27" width="6" style="57" hidden="1" customWidth="1"/>
    <col min="28" max="28" width="5.5" style="58" hidden="1" customWidth="1"/>
    <col min="29" max="29" width="7.75" style="57" hidden="1" customWidth="1"/>
    <col min="30" max="30" width="8" style="57" hidden="1" customWidth="1"/>
    <col min="31" max="31" width="7.875" style="57" hidden="1" customWidth="1"/>
    <col min="32" max="32" width="7.5" style="57" hidden="1" customWidth="1"/>
    <col min="33" max="16384" width="9" style="65"/>
  </cols>
  <sheetData>
    <row r="1" spans="2:35" s="57" customFormat="1" ht="38.25">
      <c r="B1" s="239" t="s">
        <v>298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4"/>
      <c r="AB1" s="58"/>
    </row>
    <row r="2" spans="2:35" s="57" customFormat="1" ht="16.5" customHeight="1">
      <c r="B2" s="240"/>
      <c r="C2" s="241"/>
      <c r="D2" s="241"/>
      <c r="E2" s="241"/>
      <c r="F2" s="241"/>
      <c r="G2" s="241"/>
      <c r="H2" s="5"/>
      <c r="I2" s="4"/>
      <c r="J2" s="4"/>
      <c r="K2" s="5"/>
      <c r="L2" s="5"/>
      <c r="M2" s="5"/>
      <c r="N2" s="5"/>
      <c r="O2" s="4"/>
      <c r="P2" s="4"/>
      <c r="Q2" s="5"/>
      <c r="R2" s="4"/>
      <c r="S2" s="251"/>
      <c r="T2" s="252"/>
      <c r="U2" s="252"/>
      <c r="V2" s="252"/>
      <c r="W2" s="252"/>
      <c r="X2" s="252"/>
      <c r="Y2" s="252"/>
      <c r="Z2" s="4"/>
      <c r="AB2" s="58"/>
    </row>
    <row r="3" spans="2:35" s="57" customFormat="1" ht="31.5" customHeight="1" thickBot="1">
      <c r="B3" s="8" t="s">
        <v>183</v>
      </c>
      <c r="C3" s="98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253"/>
      <c r="T3" s="253"/>
      <c r="U3" s="253"/>
      <c r="V3" s="253"/>
      <c r="W3" s="253"/>
      <c r="X3" s="253"/>
      <c r="Y3" s="253"/>
      <c r="Z3" s="60"/>
      <c r="AB3" s="58"/>
    </row>
    <row r="4" spans="2:35" s="23" customFormat="1" ht="99">
      <c r="B4" s="13" t="s">
        <v>2</v>
      </c>
      <c r="C4" s="14" t="s">
        <v>3</v>
      </c>
      <c r="D4" s="15" t="s">
        <v>4</v>
      </c>
      <c r="E4" s="16" t="s">
        <v>118</v>
      </c>
      <c r="F4" s="15"/>
      <c r="G4" s="15" t="s">
        <v>6</v>
      </c>
      <c r="H4" s="16" t="s">
        <v>118</v>
      </c>
      <c r="I4" s="15"/>
      <c r="J4" s="15" t="s">
        <v>184</v>
      </c>
      <c r="K4" s="16" t="s">
        <v>118</v>
      </c>
      <c r="L4" s="15"/>
      <c r="M4" s="15" t="s">
        <v>7</v>
      </c>
      <c r="N4" s="16" t="s">
        <v>118</v>
      </c>
      <c r="O4" s="99"/>
      <c r="P4" s="15" t="s">
        <v>7</v>
      </c>
      <c r="Q4" s="16" t="s">
        <v>118</v>
      </c>
      <c r="R4" s="15"/>
      <c r="S4" s="17" t="s">
        <v>8</v>
      </c>
      <c r="T4" s="16" t="s">
        <v>118</v>
      </c>
      <c r="U4" s="15"/>
      <c r="V4" s="18" t="s">
        <v>119</v>
      </c>
      <c r="W4" s="19" t="s">
        <v>10</v>
      </c>
      <c r="X4" s="20" t="s">
        <v>120</v>
      </c>
      <c r="Y4" s="21" t="s">
        <v>121</v>
      </c>
      <c r="Z4" s="22"/>
      <c r="AA4" s="58"/>
      <c r="AB4" s="58"/>
      <c r="AC4" s="57"/>
      <c r="AD4" s="57"/>
      <c r="AE4" s="57"/>
      <c r="AF4" s="57"/>
    </row>
    <row r="5" spans="2:35" s="26" customFormat="1" ht="42">
      <c r="B5" s="61">
        <v>9</v>
      </c>
      <c r="C5" s="234"/>
      <c r="D5" s="108" t="str">
        <f>舊格式!A25</f>
        <v>寶島白飯</v>
      </c>
      <c r="E5" s="108" t="s">
        <v>122</v>
      </c>
      <c r="F5" s="109" t="s">
        <v>123</v>
      </c>
      <c r="G5" s="110" t="str">
        <f>舊格式!A26</f>
        <v>板烤雞腿排</v>
      </c>
      <c r="H5" s="108" t="s">
        <v>157</v>
      </c>
      <c r="I5" s="109" t="s">
        <v>123</v>
      </c>
      <c r="J5" s="110" t="str">
        <f>舊格式!A27</f>
        <v>白玉燒肉</v>
      </c>
      <c r="K5" s="108" t="s">
        <v>14</v>
      </c>
      <c r="L5" s="109" t="s">
        <v>15</v>
      </c>
      <c r="M5" s="108" t="str">
        <f>舊格式!A28</f>
        <v>沙嗲什錦炒菇</v>
      </c>
      <c r="N5" s="108" t="s">
        <v>16</v>
      </c>
      <c r="O5" s="109" t="s">
        <v>15</v>
      </c>
      <c r="P5" s="108" t="str">
        <f>舊格式!A29</f>
        <v>深色蔬菜</v>
      </c>
      <c r="Q5" s="108" t="s">
        <v>34</v>
      </c>
      <c r="R5" s="109" t="s">
        <v>15</v>
      </c>
      <c r="S5" s="108" t="str">
        <f>舊格式!A30</f>
        <v>柴魚豆腐湯(豆海)</v>
      </c>
      <c r="T5" s="108" t="s">
        <v>14</v>
      </c>
      <c r="U5" s="109" t="s">
        <v>15</v>
      </c>
      <c r="V5" s="235"/>
      <c r="W5" s="62" t="s">
        <v>17</v>
      </c>
      <c r="X5" s="25" t="s">
        <v>18</v>
      </c>
      <c r="Y5" s="1">
        <v>5.8</v>
      </c>
      <c r="Z5" s="57"/>
      <c r="AA5" s="57"/>
      <c r="AB5" s="58"/>
      <c r="AC5" s="57" t="s">
        <v>45</v>
      </c>
      <c r="AD5" s="57" t="s">
        <v>46</v>
      </c>
      <c r="AE5" s="57" t="s">
        <v>47</v>
      </c>
      <c r="AF5" s="57" t="s">
        <v>48</v>
      </c>
    </row>
    <row r="6" spans="2:35" ht="27.95" customHeight="1">
      <c r="B6" s="63" t="s">
        <v>19</v>
      </c>
      <c r="C6" s="234"/>
      <c r="D6" s="3" t="s">
        <v>35</v>
      </c>
      <c r="E6" s="3"/>
      <c r="F6" s="3">
        <v>110</v>
      </c>
      <c r="G6" s="3" t="s">
        <v>285</v>
      </c>
      <c r="H6" s="3"/>
      <c r="I6" s="3">
        <v>40</v>
      </c>
      <c r="J6" s="3" t="s">
        <v>49</v>
      </c>
      <c r="K6" s="3"/>
      <c r="L6" s="3">
        <v>50</v>
      </c>
      <c r="M6" s="102" t="s">
        <v>58</v>
      </c>
      <c r="N6" s="102"/>
      <c r="O6" s="102">
        <v>20</v>
      </c>
      <c r="P6" s="3" t="str">
        <f>P5</f>
        <v>深色蔬菜</v>
      </c>
      <c r="Q6" s="3"/>
      <c r="R6" s="3">
        <v>120</v>
      </c>
      <c r="S6" s="3" t="s">
        <v>60</v>
      </c>
      <c r="T6" s="3" t="s">
        <v>61</v>
      </c>
      <c r="U6" s="3">
        <v>20</v>
      </c>
      <c r="V6" s="236"/>
      <c r="W6" s="64">
        <f>Y5*15+Y7*5+Y9*15+Y10*12</f>
        <v>100</v>
      </c>
      <c r="X6" s="27" t="s">
        <v>20</v>
      </c>
      <c r="Y6" s="2">
        <v>1.9</v>
      </c>
      <c r="Z6" s="60"/>
      <c r="AA6" s="58" t="s">
        <v>50</v>
      </c>
      <c r="AB6" s="58">
        <v>6</v>
      </c>
      <c r="AC6" s="58">
        <f>AB6*2</f>
        <v>12</v>
      </c>
      <c r="AD6" s="58"/>
      <c r="AE6" s="58">
        <f>AB6*15</f>
        <v>90</v>
      </c>
      <c r="AF6" s="58">
        <f>AC6*4+AE6*4</f>
        <v>408</v>
      </c>
    </row>
    <row r="7" spans="2:35" ht="27.95" customHeight="1">
      <c r="B7" s="63">
        <v>16</v>
      </c>
      <c r="C7" s="234"/>
      <c r="D7" s="3"/>
      <c r="E7" s="3"/>
      <c r="F7" s="3"/>
      <c r="G7" s="3"/>
      <c r="H7" s="3"/>
      <c r="I7" s="3"/>
      <c r="J7" s="3" t="s">
        <v>72</v>
      </c>
      <c r="K7" s="3"/>
      <c r="L7" s="3">
        <v>20</v>
      </c>
      <c r="M7" s="3" t="s">
        <v>133</v>
      </c>
      <c r="N7" s="29"/>
      <c r="O7" s="3">
        <v>10</v>
      </c>
      <c r="P7" s="3"/>
      <c r="Q7" s="3"/>
      <c r="R7" s="3"/>
      <c r="S7" s="3" t="s">
        <v>209</v>
      </c>
      <c r="T7" s="3"/>
      <c r="U7" s="3">
        <v>10</v>
      </c>
      <c r="V7" s="236"/>
      <c r="W7" s="67" t="s">
        <v>21</v>
      </c>
      <c r="X7" s="28" t="s">
        <v>136</v>
      </c>
      <c r="Y7" s="2">
        <v>2.6</v>
      </c>
      <c r="Z7" s="57"/>
      <c r="AA7" s="68" t="s">
        <v>186</v>
      </c>
      <c r="AB7" s="58">
        <v>2</v>
      </c>
      <c r="AC7" s="69">
        <f>AB7*7</f>
        <v>14</v>
      </c>
      <c r="AD7" s="58">
        <f>AB7*5</f>
        <v>10</v>
      </c>
      <c r="AE7" s="58" t="s">
        <v>184</v>
      </c>
      <c r="AF7" s="70">
        <f>AC7*4+AD7*9</f>
        <v>146</v>
      </c>
    </row>
    <row r="8" spans="2:35" ht="27.95" customHeight="1">
      <c r="B8" s="63" t="s">
        <v>23</v>
      </c>
      <c r="C8" s="234"/>
      <c r="D8" s="3"/>
      <c r="E8" s="3"/>
      <c r="F8" s="3"/>
      <c r="G8" s="85"/>
      <c r="H8" s="3"/>
      <c r="I8" s="3"/>
      <c r="J8" s="3" t="s">
        <v>210</v>
      </c>
      <c r="K8" s="30"/>
      <c r="L8" s="80">
        <v>20</v>
      </c>
      <c r="M8" s="3" t="s">
        <v>76</v>
      </c>
      <c r="N8" s="30"/>
      <c r="O8" s="3">
        <v>10</v>
      </c>
      <c r="P8" s="3"/>
      <c r="Q8" s="30"/>
      <c r="R8" s="3"/>
      <c r="S8" s="3" t="s">
        <v>211</v>
      </c>
      <c r="T8" s="3"/>
      <c r="U8" s="3">
        <v>5</v>
      </c>
      <c r="V8" s="236"/>
      <c r="W8" s="64">
        <f>Y6*5+Y8*5+Y10*8</f>
        <v>22</v>
      </c>
      <c r="X8" s="28" t="s">
        <v>138</v>
      </c>
      <c r="Y8" s="2">
        <v>2.5</v>
      </c>
      <c r="Z8" s="60"/>
      <c r="AA8" s="57" t="s">
        <v>187</v>
      </c>
      <c r="AB8" s="58">
        <v>1.5</v>
      </c>
      <c r="AC8" s="58">
        <f>AB8*1</f>
        <v>1.5</v>
      </c>
      <c r="AD8" s="58" t="s">
        <v>184</v>
      </c>
      <c r="AE8" s="58">
        <f>AB8*5</f>
        <v>7.5</v>
      </c>
      <c r="AF8" s="58">
        <f>AC8*4+AE8*4</f>
        <v>36</v>
      </c>
    </row>
    <row r="9" spans="2:35" ht="27.95" customHeight="1">
      <c r="B9" s="238" t="s">
        <v>139</v>
      </c>
      <c r="C9" s="234"/>
      <c r="D9" s="3"/>
      <c r="E9" s="3"/>
      <c r="F9" s="3"/>
      <c r="G9" s="85"/>
      <c r="H9" s="30"/>
      <c r="I9" s="3"/>
      <c r="J9" s="3" t="s">
        <v>212</v>
      </c>
      <c r="K9" s="29"/>
      <c r="L9" s="3">
        <v>5</v>
      </c>
      <c r="M9" s="3" t="s">
        <v>213</v>
      </c>
      <c r="N9" s="3"/>
      <c r="O9" s="3">
        <v>40</v>
      </c>
      <c r="P9" s="3"/>
      <c r="Q9" s="30"/>
      <c r="R9" s="3"/>
      <c r="S9" s="3" t="s">
        <v>214</v>
      </c>
      <c r="T9" s="29" t="s">
        <v>215</v>
      </c>
      <c r="U9" s="3">
        <v>5</v>
      </c>
      <c r="V9" s="236"/>
      <c r="W9" s="67" t="s">
        <v>28</v>
      </c>
      <c r="X9" s="28" t="s">
        <v>142</v>
      </c>
      <c r="Y9" s="2">
        <v>0</v>
      </c>
      <c r="Z9" s="57"/>
      <c r="AA9" s="57" t="s">
        <v>191</v>
      </c>
      <c r="AB9" s="58">
        <v>2.5</v>
      </c>
      <c r="AC9" s="58"/>
      <c r="AD9" s="58">
        <f>AB9*5</f>
        <v>12.5</v>
      </c>
      <c r="AE9" s="58" t="s">
        <v>184</v>
      </c>
      <c r="AF9" s="58">
        <f>AD9*9</f>
        <v>112.5</v>
      </c>
    </row>
    <row r="10" spans="2:35" ht="27.95" customHeight="1">
      <c r="B10" s="238"/>
      <c r="C10" s="234"/>
      <c r="D10" s="3"/>
      <c r="E10" s="3"/>
      <c r="F10" s="3"/>
      <c r="G10" s="3"/>
      <c r="H10" s="30"/>
      <c r="I10" s="3"/>
      <c r="J10" s="3" t="s">
        <v>76</v>
      </c>
      <c r="K10" s="30"/>
      <c r="L10" s="3">
        <v>10</v>
      </c>
      <c r="M10" s="30"/>
      <c r="N10" s="30"/>
      <c r="O10" s="3"/>
      <c r="P10" s="3"/>
      <c r="Q10" s="30"/>
      <c r="R10" s="3"/>
      <c r="S10" s="3"/>
      <c r="T10" s="30"/>
      <c r="U10" s="3"/>
      <c r="V10" s="236"/>
      <c r="W10" s="64">
        <f>Y5*2+Y6*7+Y7*1+Y10*8</f>
        <v>27.5</v>
      </c>
      <c r="X10" s="31" t="s">
        <v>145</v>
      </c>
      <c r="Y10" s="2">
        <v>0</v>
      </c>
      <c r="Z10" s="60"/>
      <c r="AA10" s="57" t="s">
        <v>192</v>
      </c>
      <c r="AE10" s="57">
        <f>AB10*15</f>
        <v>0</v>
      </c>
    </row>
    <row r="11" spans="2:35" ht="27.95" customHeight="1">
      <c r="B11" s="71" t="s">
        <v>146</v>
      </c>
      <c r="C11" s="72"/>
      <c r="D11" s="3"/>
      <c r="E11" s="30"/>
      <c r="F11" s="3"/>
      <c r="G11" s="3"/>
      <c r="H11" s="30"/>
      <c r="I11" s="3"/>
      <c r="J11" s="3"/>
      <c r="K11" s="30"/>
      <c r="L11" s="30"/>
      <c r="M11" s="30"/>
      <c r="N11" s="30"/>
      <c r="O11" s="3"/>
      <c r="P11" s="3"/>
      <c r="Q11" s="30"/>
      <c r="R11" s="3"/>
      <c r="S11" s="3"/>
      <c r="T11" s="3"/>
      <c r="U11" s="3"/>
      <c r="V11" s="236"/>
      <c r="W11" s="67" t="s">
        <v>148</v>
      </c>
      <c r="X11" s="32"/>
      <c r="Y11" s="2"/>
      <c r="Z11" s="57"/>
      <c r="AC11" s="57">
        <f>SUM(AC6:AC10)</f>
        <v>27.5</v>
      </c>
      <c r="AD11" s="57">
        <f>SUM(AD6:AD10)</f>
        <v>22.5</v>
      </c>
      <c r="AE11" s="57">
        <f>SUM(AE6:AE10)</f>
        <v>97.5</v>
      </c>
      <c r="AF11" s="57">
        <f>AC11*4+AD11*9+AE11*4</f>
        <v>702.5</v>
      </c>
    </row>
    <row r="12" spans="2:35" ht="27.95" customHeight="1">
      <c r="B12" s="73"/>
      <c r="C12" s="74"/>
      <c r="D12" s="30"/>
      <c r="E12" s="30"/>
      <c r="F12" s="3"/>
      <c r="G12" s="3"/>
      <c r="H12" s="30"/>
      <c r="I12" s="3"/>
      <c r="J12" s="3"/>
      <c r="K12" s="30"/>
      <c r="L12" s="30"/>
      <c r="M12" s="30"/>
      <c r="N12" s="30"/>
      <c r="O12" s="3"/>
      <c r="P12" s="3"/>
      <c r="Q12" s="30"/>
      <c r="R12" s="3"/>
      <c r="S12" s="3"/>
      <c r="T12" s="30"/>
      <c r="U12" s="3"/>
      <c r="V12" s="237"/>
      <c r="W12" s="75">
        <f>W6*4+W8*9+W10*4</f>
        <v>708</v>
      </c>
      <c r="X12" s="33"/>
      <c r="Y12" s="2"/>
      <c r="Z12" s="60"/>
      <c r="AC12" s="76">
        <f>AC11*4/AF11</f>
        <v>0.15658362989323843</v>
      </c>
      <c r="AD12" s="76">
        <f>AD11*9/AF11</f>
        <v>0.28825622775800713</v>
      </c>
      <c r="AE12" s="76">
        <f>AE11*4/AF11</f>
        <v>0.55516014234875444</v>
      </c>
    </row>
    <row r="13" spans="2:35" s="26" customFormat="1" ht="42">
      <c r="B13" s="61">
        <v>9</v>
      </c>
      <c r="C13" s="234"/>
      <c r="D13" s="108" t="str">
        <f>舊格式!B25</f>
        <v>地瓜飯</v>
      </c>
      <c r="E13" s="108" t="s">
        <v>122</v>
      </c>
      <c r="F13" s="109" t="s">
        <v>123</v>
      </c>
      <c r="G13" s="110" t="str">
        <f>舊格式!B26</f>
        <v>筍乾扣肉(醃)</v>
      </c>
      <c r="H13" s="108" t="s">
        <v>124</v>
      </c>
      <c r="I13" s="109" t="s">
        <v>123</v>
      </c>
      <c r="J13" s="110" t="str">
        <f>舊格式!B27</f>
        <v>QQ滷蛋</v>
      </c>
      <c r="K13" s="108" t="s">
        <v>77</v>
      </c>
      <c r="L13" s="109" t="s">
        <v>123</v>
      </c>
      <c r="M13" s="108" t="str">
        <f>舊格式!B28</f>
        <v>芹香甜不辣(加)</v>
      </c>
      <c r="N13" s="108" t="s">
        <v>124</v>
      </c>
      <c r="O13" s="109" t="s">
        <v>123</v>
      </c>
      <c r="P13" s="108" t="str">
        <f>舊格式!B29</f>
        <v>淺色蔬菜</v>
      </c>
      <c r="Q13" s="108" t="s">
        <v>126</v>
      </c>
      <c r="R13" s="109" t="s">
        <v>123</v>
      </c>
      <c r="S13" s="108" t="str">
        <f>舊格式!B30</f>
        <v>冬瓜湯</v>
      </c>
      <c r="T13" s="108" t="s">
        <v>125</v>
      </c>
      <c r="U13" s="109" t="s">
        <v>123</v>
      </c>
      <c r="V13" s="235"/>
      <c r="W13" s="62" t="s">
        <v>17</v>
      </c>
      <c r="X13" s="25" t="s">
        <v>127</v>
      </c>
      <c r="Y13" s="34">
        <v>5.6</v>
      </c>
      <c r="Z13" s="57"/>
      <c r="AA13" s="57"/>
      <c r="AB13" s="58"/>
      <c r="AC13" s="57" t="s">
        <v>193</v>
      </c>
      <c r="AD13" s="57" t="s">
        <v>194</v>
      </c>
      <c r="AE13" s="57" t="s">
        <v>195</v>
      </c>
      <c r="AF13" s="57" t="s">
        <v>196</v>
      </c>
      <c r="AG13" s="94"/>
      <c r="AH13" s="94"/>
      <c r="AI13" s="94"/>
    </row>
    <row r="14" spans="2:35" ht="27.95" customHeight="1">
      <c r="B14" s="63" t="s">
        <v>19</v>
      </c>
      <c r="C14" s="234"/>
      <c r="D14" s="3" t="s">
        <v>128</v>
      </c>
      <c r="E14" s="3"/>
      <c r="F14" s="3">
        <v>90</v>
      </c>
      <c r="G14" s="3" t="s">
        <v>140</v>
      </c>
      <c r="H14" s="3"/>
      <c r="I14" s="3">
        <v>40</v>
      </c>
      <c r="J14" s="3" t="s">
        <v>144</v>
      </c>
      <c r="K14" s="3"/>
      <c r="L14" s="3">
        <v>40</v>
      </c>
      <c r="M14" s="3" t="s">
        <v>216</v>
      </c>
      <c r="N14" s="3" t="s">
        <v>217</v>
      </c>
      <c r="O14" s="3">
        <v>20</v>
      </c>
      <c r="P14" s="3" t="str">
        <f>P13</f>
        <v>淺色蔬菜</v>
      </c>
      <c r="Q14" s="3"/>
      <c r="R14" s="3">
        <v>120</v>
      </c>
      <c r="S14" s="3" t="s">
        <v>218</v>
      </c>
      <c r="T14" s="3"/>
      <c r="U14" s="3">
        <v>30</v>
      </c>
      <c r="V14" s="236"/>
      <c r="W14" s="64">
        <f>Y13*15+Y15*5+Y17*15+Y18*12</f>
        <v>96.5</v>
      </c>
      <c r="X14" s="27" t="s">
        <v>131</v>
      </c>
      <c r="Y14" s="35">
        <v>1.9</v>
      </c>
      <c r="Z14" s="60"/>
      <c r="AA14" s="58" t="s">
        <v>199</v>
      </c>
      <c r="AB14" s="58">
        <v>6</v>
      </c>
      <c r="AC14" s="58">
        <f>AB14*2</f>
        <v>12</v>
      </c>
      <c r="AD14" s="58"/>
      <c r="AE14" s="58">
        <f>AB14*15</f>
        <v>90</v>
      </c>
      <c r="AF14" s="58">
        <f>AC14*4+AE14*4</f>
        <v>408</v>
      </c>
      <c r="AG14" s="94"/>
      <c r="AH14" s="94"/>
      <c r="AI14" s="94"/>
    </row>
    <row r="15" spans="2:35" ht="27.95" customHeight="1">
      <c r="B15" s="63">
        <v>17</v>
      </c>
      <c r="C15" s="234"/>
      <c r="D15" s="3" t="s">
        <v>152</v>
      </c>
      <c r="E15" s="3"/>
      <c r="F15" s="3">
        <v>40</v>
      </c>
      <c r="G15" s="3" t="s">
        <v>272</v>
      </c>
      <c r="H15" s="3" t="s">
        <v>273</v>
      </c>
      <c r="I15" s="3">
        <v>30</v>
      </c>
      <c r="J15" s="3"/>
      <c r="K15" s="3"/>
      <c r="L15" s="3"/>
      <c r="M15" s="3" t="s">
        <v>76</v>
      </c>
      <c r="N15" s="3"/>
      <c r="O15" s="3">
        <v>10</v>
      </c>
      <c r="P15" s="3"/>
      <c r="Q15" s="3"/>
      <c r="R15" s="3"/>
      <c r="S15" s="3" t="s">
        <v>219</v>
      </c>
      <c r="T15" s="3"/>
      <c r="U15" s="3">
        <v>5</v>
      </c>
      <c r="V15" s="236"/>
      <c r="W15" s="67" t="s">
        <v>21</v>
      </c>
      <c r="X15" s="28" t="s">
        <v>136</v>
      </c>
      <c r="Y15" s="35">
        <v>2.5</v>
      </c>
      <c r="Z15" s="57"/>
      <c r="AA15" s="68" t="s">
        <v>186</v>
      </c>
      <c r="AB15" s="58">
        <v>2.2000000000000002</v>
      </c>
      <c r="AC15" s="69">
        <f>AB15*7</f>
        <v>15.400000000000002</v>
      </c>
      <c r="AD15" s="58">
        <f>AB15*5</f>
        <v>11</v>
      </c>
      <c r="AE15" s="58" t="s">
        <v>184</v>
      </c>
      <c r="AF15" s="70">
        <f>AC15*4+AD15*9</f>
        <v>160.60000000000002</v>
      </c>
      <c r="AG15" s="94"/>
      <c r="AH15" s="94"/>
      <c r="AI15" s="94"/>
    </row>
    <row r="16" spans="2:35" ht="27.95" customHeight="1">
      <c r="B16" s="63" t="s">
        <v>153</v>
      </c>
      <c r="C16" s="234"/>
      <c r="D16" s="3"/>
      <c r="E16" s="3"/>
      <c r="F16" s="3"/>
      <c r="G16" s="3"/>
      <c r="H16" s="30"/>
      <c r="I16" s="3"/>
      <c r="J16" s="3"/>
      <c r="K16" s="29"/>
      <c r="L16" s="3"/>
      <c r="M16" s="3" t="s">
        <v>133</v>
      </c>
      <c r="N16" s="3"/>
      <c r="O16" s="3">
        <v>10</v>
      </c>
      <c r="P16" s="3"/>
      <c r="Q16" s="30"/>
      <c r="R16" s="3"/>
      <c r="S16" s="3"/>
      <c r="T16" s="77"/>
      <c r="U16" s="3"/>
      <c r="V16" s="236"/>
      <c r="W16" s="64">
        <f>Y14*5+Y16*5+Y18*8</f>
        <v>22</v>
      </c>
      <c r="X16" s="28" t="s">
        <v>26</v>
      </c>
      <c r="Y16" s="35">
        <v>2.5</v>
      </c>
      <c r="Z16" s="60"/>
      <c r="AA16" s="57" t="s">
        <v>53</v>
      </c>
      <c r="AB16" s="58">
        <v>1.6</v>
      </c>
      <c r="AC16" s="58">
        <f>AB16*1</f>
        <v>1.6</v>
      </c>
      <c r="AD16" s="58" t="s">
        <v>52</v>
      </c>
      <c r="AE16" s="58">
        <f>AB16*5</f>
        <v>8</v>
      </c>
      <c r="AF16" s="58">
        <f>AC16*4+AE16*4</f>
        <v>38.4</v>
      </c>
      <c r="AG16" s="94"/>
      <c r="AH16" s="94"/>
      <c r="AI16" s="94"/>
    </row>
    <row r="17" spans="2:35" ht="27.95" customHeight="1">
      <c r="B17" s="238" t="s">
        <v>38</v>
      </c>
      <c r="C17" s="234"/>
      <c r="D17" s="30"/>
      <c r="E17" s="30"/>
      <c r="F17" s="3"/>
      <c r="G17" s="106"/>
      <c r="H17" s="30"/>
      <c r="I17" s="3"/>
      <c r="J17" s="3"/>
      <c r="K17" s="30"/>
      <c r="L17" s="3"/>
      <c r="M17" s="3" t="s">
        <v>63</v>
      </c>
      <c r="N17" s="3"/>
      <c r="O17" s="3">
        <v>20</v>
      </c>
      <c r="P17" s="3"/>
      <c r="Q17" s="30"/>
      <c r="R17" s="3"/>
      <c r="S17" s="3"/>
      <c r="T17" s="30"/>
      <c r="U17" s="3"/>
      <c r="V17" s="236"/>
      <c r="W17" s="67" t="s">
        <v>28</v>
      </c>
      <c r="X17" s="28" t="s">
        <v>29</v>
      </c>
      <c r="Y17" s="35">
        <v>0</v>
      </c>
      <c r="Z17" s="57"/>
      <c r="AA17" s="57" t="s">
        <v>54</v>
      </c>
      <c r="AB17" s="58">
        <v>2.5</v>
      </c>
      <c r="AC17" s="58"/>
      <c r="AD17" s="58">
        <f>AB17*5</f>
        <v>12.5</v>
      </c>
      <c r="AE17" s="58" t="s">
        <v>52</v>
      </c>
      <c r="AF17" s="58">
        <f>AD17*9</f>
        <v>112.5</v>
      </c>
      <c r="AG17" s="94"/>
      <c r="AH17" s="95"/>
      <c r="AI17" s="94"/>
    </row>
    <row r="18" spans="2:35" ht="27.95" customHeight="1">
      <c r="B18" s="238"/>
      <c r="C18" s="234"/>
      <c r="D18" s="30"/>
      <c r="E18" s="30"/>
      <c r="F18" s="3"/>
      <c r="G18" s="107"/>
      <c r="H18" s="30"/>
      <c r="I18" s="3"/>
      <c r="J18" s="3"/>
      <c r="K18" s="30"/>
      <c r="L18" s="3"/>
      <c r="M18" s="3" t="s">
        <v>73</v>
      </c>
      <c r="N18" s="30"/>
      <c r="O18" s="3">
        <v>30</v>
      </c>
      <c r="P18" s="3"/>
      <c r="Q18" s="30"/>
      <c r="R18" s="3"/>
      <c r="S18" s="3"/>
      <c r="T18" s="30"/>
      <c r="U18" s="3"/>
      <c r="V18" s="236"/>
      <c r="W18" s="64">
        <f>Y13*2+Y14*7+Y15*1+Y18*8</f>
        <v>27</v>
      </c>
      <c r="X18" s="31" t="s">
        <v>30</v>
      </c>
      <c r="Y18" s="35">
        <v>0</v>
      </c>
      <c r="Z18" s="60"/>
      <c r="AA18" s="57" t="s">
        <v>55</v>
      </c>
      <c r="AB18" s="58">
        <v>1</v>
      </c>
      <c r="AE18" s="57">
        <f>AB18*15</f>
        <v>15</v>
      </c>
      <c r="AG18" s="94"/>
      <c r="AH18" s="95"/>
      <c r="AI18" s="94"/>
    </row>
    <row r="19" spans="2:35" ht="27.95" customHeight="1">
      <c r="B19" s="71" t="s">
        <v>31</v>
      </c>
      <c r="C19" s="72"/>
      <c r="D19" s="30"/>
      <c r="E19" s="30"/>
      <c r="F19" s="3"/>
      <c r="G19" s="3"/>
      <c r="H19" s="30"/>
      <c r="I19" s="3"/>
      <c r="J19" s="3"/>
      <c r="K19" s="30"/>
      <c r="L19" s="30"/>
      <c r="M19" s="85"/>
      <c r="N19" s="30"/>
      <c r="O19" s="3"/>
      <c r="P19" s="78"/>
      <c r="Q19" s="30"/>
      <c r="R19" s="3"/>
      <c r="S19" s="3"/>
      <c r="T19" s="30"/>
      <c r="U19" s="3"/>
      <c r="V19" s="236"/>
      <c r="W19" s="67" t="s">
        <v>32</v>
      </c>
      <c r="X19" s="32"/>
      <c r="Y19" s="2"/>
      <c r="Z19" s="57"/>
      <c r="AC19" s="57">
        <f>SUM(AC14:AC18)</f>
        <v>29.000000000000004</v>
      </c>
      <c r="AD19" s="57">
        <f>SUM(AD14:AD18)</f>
        <v>23.5</v>
      </c>
      <c r="AE19" s="57">
        <f>SUM(AE14:AE18)</f>
        <v>113</v>
      </c>
      <c r="AF19" s="57">
        <f>AC19*4+AD19*9+AE19*4</f>
        <v>779.5</v>
      </c>
    </row>
    <row r="20" spans="2:35" ht="27.95" customHeight="1">
      <c r="B20" s="73"/>
      <c r="C20" s="74"/>
      <c r="D20" s="30"/>
      <c r="E20" s="30"/>
      <c r="F20" s="3"/>
      <c r="G20" s="3"/>
      <c r="H20" s="30"/>
      <c r="I20" s="3"/>
      <c r="J20" s="3"/>
      <c r="K20" s="30"/>
      <c r="L20" s="30"/>
      <c r="M20" s="103"/>
      <c r="N20" s="30"/>
      <c r="O20" s="3"/>
      <c r="P20" s="30"/>
      <c r="Q20" s="30"/>
      <c r="R20" s="3"/>
      <c r="S20" s="3"/>
      <c r="T20" s="30"/>
      <c r="U20" s="3"/>
      <c r="V20" s="237"/>
      <c r="W20" s="75">
        <f>W14*4+W16*9+W18*4</f>
        <v>692</v>
      </c>
      <c r="X20" s="36"/>
      <c r="Y20" s="79"/>
      <c r="Z20" s="60"/>
      <c r="AC20" s="76">
        <f>AC19*4/AF19</f>
        <v>0.14881334188582426</v>
      </c>
      <c r="AD20" s="76">
        <f>AD19*9/AF19</f>
        <v>0.27132777421423987</v>
      </c>
      <c r="AE20" s="76">
        <f>AE19*4/AF19</f>
        <v>0.5798588838999359</v>
      </c>
    </row>
    <row r="21" spans="2:35" s="26" customFormat="1" ht="42">
      <c r="B21" s="61">
        <v>9</v>
      </c>
      <c r="C21" s="234"/>
      <c r="D21" s="110" t="str">
        <f>舊格式!C25</f>
        <v>寶島白飯</v>
      </c>
      <c r="E21" s="108" t="s">
        <v>13</v>
      </c>
      <c r="F21" s="109" t="s">
        <v>15</v>
      </c>
      <c r="G21" s="110" t="str">
        <f>舊格式!C26</f>
        <v>墨西哥雞排</v>
      </c>
      <c r="H21" s="108" t="s">
        <v>33</v>
      </c>
      <c r="I21" s="109" t="s">
        <v>15</v>
      </c>
      <c r="J21" s="108" t="str">
        <f>舊格式!C27</f>
        <v>日式關東煮(豆)</v>
      </c>
      <c r="K21" s="108" t="s">
        <v>14</v>
      </c>
      <c r="L21" s="109" t="s">
        <v>15</v>
      </c>
      <c r="M21" s="110" t="str">
        <f>舊格式!C28</f>
        <v>開陽大白菜(海)</v>
      </c>
      <c r="N21" s="108" t="s">
        <v>16</v>
      </c>
      <c r="O21" s="109" t="s">
        <v>15</v>
      </c>
      <c r="P21" s="108" t="str">
        <f>舊格式!C29</f>
        <v>深色蔬菜</v>
      </c>
      <c r="Q21" s="108" t="s">
        <v>34</v>
      </c>
      <c r="R21" s="109" t="s">
        <v>15</v>
      </c>
      <c r="S21" s="108" t="str">
        <f>舊格式!C30</f>
        <v>金菇肉絲湯</v>
      </c>
      <c r="T21" s="108" t="s">
        <v>14</v>
      </c>
      <c r="U21" s="109" t="s">
        <v>15</v>
      </c>
      <c r="V21" s="235"/>
      <c r="W21" s="62" t="s">
        <v>17</v>
      </c>
      <c r="X21" s="25" t="s">
        <v>78</v>
      </c>
      <c r="Y21" s="34">
        <v>6</v>
      </c>
      <c r="Z21" s="57"/>
      <c r="AA21" s="57"/>
      <c r="AB21" s="58"/>
      <c r="AC21" s="57" t="s">
        <v>90</v>
      </c>
      <c r="AD21" s="57" t="s">
        <v>91</v>
      </c>
      <c r="AE21" s="57" t="s">
        <v>92</v>
      </c>
      <c r="AF21" s="57" t="s">
        <v>93</v>
      </c>
    </row>
    <row r="22" spans="2:35" s="38" customFormat="1" ht="27.75" customHeight="1">
      <c r="B22" s="63" t="s">
        <v>19</v>
      </c>
      <c r="C22" s="234"/>
      <c r="D22" s="3" t="s">
        <v>108</v>
      </c>
      <c r="E22" s="3"/>
      <c r="F22" s="3">
        <v>110</v>
      </c>
      <c r="G22" s="3" t="s">
        <v>173</v>
      </c>
      <c r="H22" s="3"/>
      <c r="I22" s="3">
        <v>40</v>
      </c>
      <c r="J22" s="3" t="s">
        <v>111</v>
      </c>
      <c r="K22" s="3"/>
      <c r="L22" s="3">
        <v>30</v>
      </c>
      <c r="M22" s="3" t="s">
        <v>174</v>
      </c>
      <c r="N22" s="3"/>
      <c r="O22" s="3">
        <v>50</v>
      </c>
      <c r="P22" s="3" t="str">
        <f>P21</f>
        <v>深色蔬菜</v>
      </c>
      <c r="Q22" s="3"/>
      <c r="R22" s="3">
        <v>120</v>
      </c>
      <c r="S22" s="3" t="s">
        <v>405</v>
      </c>
      <c r="T22" s="3"/>
      <c r="U22" s="3">
        <v>5</v>
      </c>
      <c r="V22" s="236"/>
      <c r="W22" s="64">
        <f>Y21*15+Y23*5+Y25*15+Y26*12</f>
        <v>104</v>
      </c>
      <c r="X22" s="27" t="s">
        <v>79</v>
      </c>
      <c r="Y22" s="35">
        <v>1.7</v>
      </c>
      <c r="Z22" s="37"/>
      <c r="AA22" s="58" t="s">
        <v>94</v>
      </c>
      <c r="AB22" s="58">
        <v>6</v>
      </c>
      <c r="AC22" s="58">
        <f>AB22*2</f>
        <v>12</v>
      </c>
      <c r="AD22" s="58"/>
      <c r="AE22" s="58">
        <f>AB22*15</f>
        <v>90</v>
      </c>
      <c r="AF22" s="58">
        <f>AC22*4+AE22*4</f>
        <v>408</v>
      </c>
    </row>
    <row r="23" spans="2:35" s="38" customFormat="1" ht="27.95" customHeight="1">
      <c r="B23" s="63">
        <v>18</v>
      </c>
      <c r="C23" s="234"/>
      <c r="D23" s="3"/>
      <c r="E23" s="3"/>
      <c r="F23" s="3"/>
      <c r="G23" s="3"/>
      <c r="H23" s="3"/>
      <c r="I23" s="3"/>
      <c r="J23" s="3" t="s">
        <v>220</v>
      </c>
      <c r="K23" s="3"/>
      <c r="L23" s="3">
        <v>20</v>
      </c>
      <c r="M23" s="3" t="s">
        <v>42</v>
      </c>
      <c r="N23" s="3"/>
      <c r="O23" s="3">
        <v>10</v>
      </c>
      <c r="P23" s="3"/>
      <c r="Q23" s="3"/>
      <c r="R23" s="3"/>
      <c r="S23" s="3" t="s">
        <v>407</v>
      </c>
      <c r="T23" s="3"/>
      <c r="U23" s="3">
        <v>15</v>
      </c>
      <c r="V23" s="236"/>
      <c r="W23" s="67" t="s">
        <v>21</v>
      </c>
      <c r="X23" s="28" t="s">
        <v>80</v>
      </c>
      <c r="Y23" s="35">
        <v>2.8</v>
      </c>
      <c r="Z23" s="39"/>
      <c r="AA23" s="68" t="s">
        <v>95</v>
      </c>
      <c r="AB23" s="58">
        <v>2</v>
      </c>
      <c r="AC23" s="69">
        <f>AB23*7</f>
        <v>14</v>
      </c>
      <c r="AD23" s="58">
        <f>AB23*5</f>
        <v>10</v>
      </c>
      <c r="AE23" s="58" t="s">
        <v>96</v>
      </c>
      <c r="AF23" s="70">
        <f>AC23*4+AD23*9</f>
        <v>146</v>
      </c>
    </row>
    <row r="24" spans="2:35" s="38" customFormat="1" ht="27.95" customHeight="1">
      <c r="B24" s="63" t="s">
        <v>87</v>
      </c>
      <c r="C24" s="234"/>
      <c r="D24" s="3"/>
      <c r="E24" s="3"/>
      <c r="F24" s="3"/>
      <c r="G24" s="3"/>
      <c r="H24" s="30"/>
      <c r="I24" s="3"/>
      <c r="J24" s="3" t="s">
        <v>221</v>
      </c>
      <c r="K24" s="30"/>
      <c r="L24" s="3">
        <v>15</v>
      </c>
      <c r="M24" s="3" t="s">
        <v>43</v>
      </c>
      <c r="N24" s="30"/>
      <c r="O24" s="3">
        <v>10</v>
      </c>
      <c r="P24" s="3"/>
      <c r="Q24" s="3"/>
      <c r="R24" s="3"/>
      <c r="S24" s="3" t="s">
        <v>408</v>
      </c>
      <c r="T24" s="77"/>
      <c r="U24" s="3">
        <v>15</v>
      </c>
      <c r="V24" s="236"/>
      <c r="W24" s="64">
        <f>Y22*5+Y24*5+Y26*8</f>
        <v>20.5</v>
      </c>
      <c r="X24" s="28" t="s">
        <v>222</v>
      </c>
      <c r="Y24" s="35">
        <v>2.4</v>
      </c>
      <c r="Z24" s="37"/>
      <c r="AA24" s="57" t="s">
        <v>223</v>
      </c>
      <c r="AB24" s="58">
        <v>1.5</v>
      </c>
      <c r="AC24" s="58">
        <f>AB24*1</f>
        <v>1.5</v>
      </c>
      <c r="AD24" s="58" t="s">
        <v>224</v>
      </c>
      <c r="AE24" s="58">
        <f>AB24*5</f>
        <v>7.5</v>
      </c>
      <c r="AF24" s="58">
        <f>AC24*4+AE24*4</f>
        <v>36</v>
      </c>
    </row>
    <row r="25" spans="2:35" s="38" customFormat="1" ht="27.95" customHeight="1">
      <c r="B25" s="238" t="s">
        <v>225</v>
      </c>
      <c r="C25" s="234"/>
      <c r="D25" s="3"/>
      <c r="E25" s="3"/>
      <c r="F25" s="3"/>
      <c r="G25" s="3"/>
      <c r="H25" s="30"/>
      <c r="I25" s="3"/>
      <c r="J25" s="3" t="s">
        <v>226</v>
      </c>
      <c r="K25" s="29" t="s">
        <v>227</v>
      </c>
      <c r="L25" s="3">
        <v>15</v>
      </c>
      <c r="M25" s="3" t="s">
        <v>44</v>
      </c>
      <c r="N25" s="29" t="s">
        <v>228</v>
      </c>
      <c r="O25" s="3">
        <v>5</v>
      </c>
      <c r="P25" s="3"/>
      <c r="Q25" s="3"/>
      <c r="R25" s="3"/>
      <c r="S25" s="3" t="s">
        <v>406</v>
      </c>
      <c r="T25" s="30"/>
      <c r="U25" s="3">
        <v>5</v>
      </c>
      <c r="V25" s="236"/>
      <c r="W25" s="67" t="s">
        <v>28</v>
      </c>
      <c r="X25" s="28" t="s">
        <v>229</v>
      </c>
      <c r="Y25" s="35">
        <v>0</v>
      </c>
      <c r="Z25" s="39"/>
      <c r="AA25" s="57" t="s">
        <v>230</v>
      </c>
      <c r="AB25" s="58">
        <v>2.5</v>
      </c>
      <c r="AC25" s="58"/>
      <c r="AD25" s="58">
        <f>AB25*5</f>
        <v>12.5</v>
      </c>
      <c r="AE25" s="58" t="s">
        <v>224</v>
      </c>
      <c r="AF25" s="58">
        <f>AD25*9</f>
        <v>112.5</v>
      </c>
    </row>
    <row r="26" spans="2:35" s="38" customFormat="1" ht="27.95" customHeight="1">
      <c r="B26" s="238"/>
      <c r="C26" s="234"/>
      <c r="D26" s="3"/>
      <c r="E26" s="3"/>
      <c r="F26" s="3"/>
      <c r="G26" s="80"/>
      <c r="H26" s="30"/>
      <c r="I26" s="3"/>
      <c r="J26" s="3" t="s">
        <v>231</v>
      </c>
      <c r="K26" s="30"/>
      <c r="L26" s="3">
        <v>10</v>
      </c>
      <c r="M26" s="3"/>
      <c r="N26" s="29"/>
      <c r="O26" s="3"/>
      <c r="P26" s="3"/>
      <c r="Q26" s="3"/>
      <c r="R26" s="3"/>
      <c r="S26" s="3" t="s">
        <v>409</v>
      </c>
      <c r="T26" s="30"/>
      <c r="U26" s="3">
        <v>5</v>
      </c>
      <c r="V26" s="236"/>
      <c r="W26" s="64">
        <f>Y21*2+Y22*7+Y23*1+Y26*8</f>
        <v>26.7</v>
      </c>
      <c r="X26" s="31" t="s">
        <v>232</v>
      </c>
      <c r="Y26" s="35">
        <v>0</v>
      </c>
      <c r="Z26" s="37"/>
      <c r="AA26" s="57" t="s">
        <v>233</v>
      </c>
      <c r="AB26" s="58"/>
      <c r="AC26" s="57"/>
      <c r="AD26" s="57"/>
      <c r="AE26" s="57">
        <f>AB26*15</f>
        <v>0</v>
      </c>
      <c r="AF26" s="57"/>
    </row>
    <row r="27" spans="2:35" s="38" customFormat="1" ht="27.95" customHeight="1">
      <c r="B27" s="71" t="s">
        <v>234</v>
      </c>
      <c r="C27" s="44"/>
      <c r="D27" s="3"/>
      <c r="E27" s="30"/>
      <c r="F27" s="3"/>
      <c r="G27" s="3"/>
      <c r="H27" s="30"/>
      <c r="I27" s="3"/>
      <c r="J27" s="29"/>
      <c r="K27" s="29"/>
      <c r="L27" s="3"/>
      <c r="M27" s="3"/>
      <c r="N27" s="30"/>
      <c r="O27" s="3"/>
      <c r="P27" s="29"/>
      <c r="Q27" s="30"/>
      <c r="R27" s="3"/>
      <c r="S27" s="3"/>
      <c r="T27" s="30"/>
      <c r="U27" s="3"/>
      <c r="V27" s="236"/>
      <c r="W27" s="67" t="s">
        <v>235</v>
      </c>
      <c r="X27" s="32"/>
      <c r="Y27" s="2"/>
      <c r="Z27" s="39"/>
      <c r="AA27" s="57"/>
      <c r="AB27" s="58"/>
      <c r="AC27" s="57">
        <f>SUM(AC22:AC26)</f>
        <v>27.5</v>
      </c>
      <c r="AD27" s="57">
        <f>SUM(AD22:AD26)</f>
        <v>22.5</v>
      </c>
      <c r="AE27" s="57">
        <f>SUM(AE22:AE26)</f>
        <v>97.5</v>
      </c>
      <c r="AF27" s="57">
        <f>AC27*4+AD27*9+AE27*4</f>
        <v>702.5</v>
      </c>
    </row>
    <row r="28" spans="2:35" s="38" customFormat="1" ht="27.95" customHeight="1" thickBot="1">
      <c r="B28" s="81"/>
      <c r="C28" s="45"/>
      <c r="D28" s="30"/>
      <c r="E28" s="30"/>
      <c r="F28" s="3"/>
      <c r="G28" s="3"/>
      <c r="H28" s="30"/>
      <c r="I28" s="3"/>
      <c r="J28" s="29"/>
      <c r="K28" s="30"/>
      <c r="L28" s="3"/>
      <c r="M28" s="3"/>
      <c r="N28" s="30"/>
      <c r="O28" s="3"/>
      <c r="P28" s="3"/>
      <c r="Q28" s="30"/>
      <c r="R28" s="3"/>
      <c r="S28" s="3"/>
      <c r="T28" s="30"/>
      <c r="U28" s="3"/>
      <c r="V28" s="237"/>
      <c r="W28" s="75">
        <f>W22*4+W24*9+W26*4</f>
        <v>707.3</v>
      </c>
      <c r="X28" s="33"/>
      <c r="Y28" s="79"/>
      <c r="Z28" s="37"/>
      <c r="AA28" s="39"/>
      <c r="AB28" s="40"/>
      <c r="AC28" s="76">
        <f>AC27*4/AF27</f>
        <v>0.15658362989323843</v>
      </c>
      <c r="AD28" s="76">
        <f>AD27*9/AF27</f>
        <v>0.28825622775800713</v>
      </c>
      <c r="AE28" s="76">
        <f>AE27*4/AF27</f>
        <v>0.55516014234875444</v>
      </c>
      <c r="AF28" s="39"/>
    </row>
    <row r="29" spans="2:35" s="26" customFormat="1" ht="42">
      <c r="B29" s="61">
        <v>9</v>
      </c>
      <c r="C29" s="234"/>
      <c r="D29" s="108" t="str">
        <f>舊格式!D25</f>
        <v>小米飯</v>
      </c>
      <c r="E29" s="108" t="s">
        <v>236</v>
      </c>
      <c r="F29" s="109" t="s">
        <v>237</v>
      </c>
      <c r="G29" s="110" t="str">
        <f>舊格式!D26</f>
        <v>日式照燒豬排</v>
      </c>
      <c r="H29" s="108" t="s">
        <v>238</v>
      </c>
      <c r="I29" s="109" t="s">
        <v>237</v>
      </c>
      <c r="J29" s="111" t="str">
        <f>舊格式!D27</f>
        <v>黑胡椒麻婆豆腐(豆)</v>
      </c>
      <c r="K29" s="112" t="s">
        <v>239</v>
      </c>
      <c r="L29" s="109" t="s">
        <v>237</v>
      </c>
      <c r="M29" s="110" t="str">
        <f>舊格式!D28</f>
        <v>鮮菇燴花椰</v>
      </c>
      <c r="N29" s="108" t="s">
        <v>240</v>
      </c>
      <c r="O29" s="109" t="s">
        <v>237</v>
      </c>
      <c r="P29" s="108" t="str">
        <f>舊格式!D29</f>
        <v>淺色蔬菜</v>
      </c>
      <c r="Q29" s="108" t="s">
        <v>241</v>
      </c>
      <c r="R29" s="109" t="s">
        <v>237</v>
      </c>
      <c r="S29" s="108" t="str">
        <f>舊格式!D30</f>
        <v>薑絲海芽湯</v>
      </c>
      <c r="T29" s="108" t="s">
        <v>239</v>
      </c>
      <c r="U29" s="109" t="s">
        <v>237</v>
      </c>
      <c r="V29" s="235"/>
      <c r="W29" s="62" t="s">
        <v>17</v>
      </c>
      <c r="X29" s="25" t="s">
        <v>78</v>
      </c>
      <c r="Y29" s="1">
        <v>5.7</v>
      </c>
      <c r="Z29" s="57"/>
      <c r="AA29" s="57"/>
      <c r="AB29" s="58"/>
      <c r="AC29" s="57" t="s">
        <v>90</v>
      </c>
      <c r="AD29" s="57" t="s">
        <v>91</v>
      </c>
      <c r="AE29" s="57" t="s">
        <v>92</v>
      </c>
      <c r="AF29" s="57" t="s">
        <v>93</v>
      </c>
    </row>
    <row r="30" spans="2:35" ht="27.95" customHeight="1">
      <c r="B30" s="63" t="s">
        <v>19</v>
      </c>
      <c r="C30" s="234"/>
      <c r="D30" s="3" t="s">
        <v>108</v>
      </c>
      <c r="E30" s="3"/>
      <c r="F30" s="3">
        <v>90</v>
      </c>
      <c r="G30" s="3" t="s">
        <v>201</v>
      </c>
      <c r="H30" s="3"/>
      <c r="I30" s="3">
        <v>40</v>
      </c>
      <c r="J30" s="3" t="s">
        <v>205</v>
      </c>
      <c r="K30" s="3"/>
      <c r="L30" s="3">
        <v>10</v>
      </c>
      <c r="M30" s="3" t="s">
        <v>242</v>
      </c>
      <c r="N30" s="3"/>
      <c r="O30" s="3">
        <v>50</v>
      </c>
      <c r="P30" s="3" t="str">
        <f>P29</f>
        <v>淺色蔬菜</v>
      </c>
      <c r="Q30" s="3"/>
      <c r="R30" s="3">
        <v>120</v>
      </c>
      <c r="S30" s="3" t="s">
        <v>203</v>
      </c>
      <c r="T30" s="3"/>
      <c r="U30" s="3">
        <v>10</v>
      </c>
      <c r="V30" s="236"/>
      <c r="W30" s="64">
        <f>Y29*15+Y31*5+Y33*15+Y34*12</f>
        <v>97</v>
      </c>
      <c r="X30" s="27" t="s">
        <v>79</v>
      </c>
      <c r="Y30" s="2">
        <v>1.8</v>
      </c>
      <c r="Z30" s="60"/>
      <c r="AA30" s="58" t="s">
        <v>94</v>
      </c>
      <c r="AB30" s="58">
        <v>6</v>
      </c>
      <c r="AC30" s="58">
        <f>AB30*2</f>
        <v>12</v>
      </c>
      <c r="AD30" s="58"/>
      <c r="AE30" s="58">
        <f>AB30*15</f>
        <v>90</v>
      </c>
      <c r="AF30" s="58">
        <f>AC30*4+AE30*4</f>
        <v>408</v>
      </c>
    </row>
    <row r="31" spans="2:35" ht="27.95" customHeight="1">
      <c r="B31" s="63">
        <v>19</v>
      </c>
      <c r="C31" s="234"/>
      <c r="D31" s="3" t="s">
        <v>166</v>
      </c>
      <c r="E31" s="3"/>
      <c r="F31" s="3">
        <v>20</v>
      </c>
      <c r="G31" s="3"/>
      <c r="H31" s="3"/>
      <c r="I31" s="3"/>
      <c r="J31" s="3" t="s">
        <v>176</v>
      </c>
      <c r="K31" s="3" t="s">
        <v>177</v>
      </c>
      <c r="L31" s="3">
        <v>30</v>
      </c>
      <c r="M31" s="3" t="s">
        <v>170</v>
      </c>
      <c r="N31" s="3"/>
      <c r="O31" s="3">
        <v>5</v>
      </c>
      <c r="P31" s="3"/>
      <c r="Q31" s="3"/>
      <c r="R31" s="3"/>
      <c r="S31" s="3" t="s">
        <v>169</v>
      </c>
      <c r="T31" s="29"/>
      <c r="U31" s="3">
        <v>5</v>
      </c>
      <c r="V31" s="236"/>
      <c r="W31" s="67" t="s">
        <v>21</v>
      </c>
      <c r="X31" s="28" t="s">
        <v>80</v>
      </c>
      <c r="Y31" s="2">
        <v>2.2999999999999998</v>
      </c>
      <c r="Z31" s="57"/>
      <c r="AA31" s="68" t="s">
        <v>95</v>
      </c>
      <c r="AB31" s="58">
        <v>2.2999999999999998</v>
      </c>
      <c r="AC31" s="69">
        <f>AB31*7</f>
        <v>16.099999999999998</v>
      </c>
      <c r="AD31" s="58">
        <f>AB31*5</f>
        <v>11.5</v>
      </c>
      <c r="AE31" s="58" t="s">
        <v>96</v>
      </c>
      <c r="AF31" s="70">
        <f>AC31*4+AD31*9</f>
        <v>167.89999999999998</v>
      </c>
    </row>
    <row r="32" spans="2:35" ht="27.95" customHeight="1">
      <c r="B32" s="63" t="s">
        <v>23</v>
      </c>
      <c r="C32" s="234"/>
      <c r="D32" s="3"/>
      <c r="E32" s="3"/>
      <c r="F32" s="3"/>
      <c r="G32" s="3"/>
      <c r="H32" s="3"/>
      <c r="I32" s="3"/>
      <c r="J32" s="3" t="s">
        <v>112</v>
      </c>
      <c r="K32" s="30"/>
      <c r="L32" s="3">
        <v>20</v>
      </c>
      <c r="M32" s="3" t="s">
        <v>168</v>
      </c>
      <c r="N32" s="3"/>
      <c r="O32" s="3">
        <v>5</v>
      </c>
      <c r="P32" s="3"/>
      <c r="Q32" s="3"/>
      <c r="R32" s="3"/>
      <c r="S32" s="3"/>
      <c r="T32" s="77"/>
      <c r="U32" s="3"/>
      <c r="V32" s="236"/>
      <c r="W32" s="64">
        <f>Y30*5+Y32*5+Y34*8</f>
        <v>21</v>
      </c>
      <c r="X32" s="28" t="s">
        <v>81</v>
      </c>
      <c r="Y32" s="2">
        <v>2.4</v>
      </c>
      <c r="Z32" s="60"/>
      <c r="AA32" s="57" t="s">
        <v>97</v>
      </c>
      <c r="AB32" s="58">
        <v>1.5</v>
      </c>
      <c r="AC32" s="58">
        <f>AB32*1</f>
        <v>1.5</v>
      </c>
      <c r="AD32" s="58" t="s">
        <v>96</v>
      </c>
      <c r="AE32" s="58">
        <f>AB32*5</f>
        <v>7.5</v>
      </c>
      <c r="AF32" s="58">
        <f>AC32*4+AE32*4</f>
        <v>36</v>
      </c>
    </row>
    <row r="33" spans="2:32" ht="27.95" customHeight="1">
      <c r="B33" s="238" t="s">
        <v>98</v>
      </c>
      <c r="C33" s="234"/>
      <c r="D33" s="29"/>
      <c r="E33" s="30"/>
      <c r="F33" s="3"/>
      <c r="G33" s="96"/>
      <c r="H33" s="38"/>
      <c r="I33" s="97"/>
      <c r="J33" s="3"/>
      <c r="K33" s="3"/>
      <c r="L33" s="3"/>
      <c r="M33" s="3" t="s">
        <v>167</v>
      </c>
      <c r="N33" s="29"/>
      <c r="O33" s="3">
        <v>10</v>
      </c>
      <c r="P33" s="3"/>
      <c r="Q33" s="3"/>
      <c r="R33" s="3"/>
      <c r="S33" s="85"/>
      <c r="T33" s="30"/>
      <c r="U33" s="3"/>
      <c r="V33" s="236"/>
      <c r="W33" s="67" t="s">
        <v>28</v>
      </c>
      <c r="X33" s="28" t="s">
        <v>83</v>
      </c>
      <c r="Y33" s="2">
        <v>0</v>
      </c>
      <c r="Z33" s="57"/>
      <c r="AA33" s="57" t="s">
        <v>99</v>
      </c>
      <c r="AB33" s="58">
        <v>2.5</v>
      </c>
      <c r="AC33" s="58"/>
      <c r="AD33" s="58">
        <f>AB33*5</f>
        <v>12.5</v>
      </c>
      <c r="AE33" s="58" t="s">
        <v>96</v>
      </c>
      <c r="AF33" s="58">
        <f>AD33*9</f>
        <v>112.5</v>
      </c>
    </row>
    <row r="34" spans="2:32" ht="27.95" customHeight="1">
      <c r="B34" s="238"/>
      <c r="C34" s="234"/>
      <c r="D34" s="29"/>
      <c r="E34" s="29"/>
      <c r="F34" s="3"/>
      <c r="G34" s="3"/>
      <c r="H34" s="30"/>
      <c r="I34" s="3"/>
      <c r="J34" s="3"/>
      <c r="K34" s="3"/>
      <c r="L34" s="3"/>
      <c r="M34" s="3" t="s">
        <v>175</v>
      </c>
      <c r="N34" s="29"/>
      <c r="O34" s="3">
        <v>10</v>
      </c>
      <c r="P34" s="3"/>
      <c r="Q34" s="30"/>
      <c r="R34" s="3"/>
      <c r="S34" s="3"/>
      <c r="T34" s="30"/>
      <c r="U34" s="3"/>
      <c r="V34" s="236"/>
      <c r="W34" s="64">
        <f>Y29*2+Y30*7+Y31*1+Y34*8</f>
        <v>26.3</v>
      </c>
      <c r="X34" s="31" t="s">
        <v>84</v>
      </c>
      <c r="Y34" s="79">
        <v>0</v>
      </c>
      <c r="Z34" s="60"/>
      <c r="AA34" s="57" t="s">
        <v>100</v>
      </c>
      <c r="AB34" s="58">
        <v>1</v>
      </c>
      <c r="AE34" s="57">
        <f>AB34*15</f>
        <v>15</v>
      </c>
    </row>
    <row r="35" spans="2:32" ht="27.95" customHeight="1">
      <c r="B35" s="71" t="s">
        <v>85</v>
      </c>
      <c r="C35" s="72"/>
      <c r="D35" s="30"/>
      <c r="E35" s="30"/>
      <c r="F35" s="3"/>
      <c r="G35" s="3"/>
      <c r="H35" s="29"/>
      <c r="I35" s="3"/>
      <c r="J35" s="3"/>
      <c r="K35" s="30"/>
      <c r="L35" s="3"/>
      <c r="M35" s="3"/>
      <c r="N35" s="30"/>
      <c r="O35" s="3"/>
      <c r="P35" s="3"/>
      <c r="Q35" s="30"/>
      <c r="R35" s="3"/>
      <c r="S35" s="3"/>
      <c r="T35" s="30"/>
      <c r="U35" s="3"/>
      <c r="V35" s="236"/>
      <c r="W35" s="67" t="s">
        <v>86</v>
      </c>
      <c r="X35" s="32"/>
      <c r="Y35" s="2"/>
      <c r="Z35" s="57"/>
      <c r="AC35" s="57">
        <f>SUM(AC30:AC34)</f>
        <v>29.599999999999998</v>
      </c>
      <c r="AD35" s="57">
        <f>SUM(AD30:AD34)</f>
        <v>24</v>
      </c>
      <c r="AE35" s="57">
        <f>SUM(AE30:AE34)</f>
        <v>112.5</v>
      </c>
      <c r="AF35" s="57">
        <f>AC35*4+AD35*9+AE35*4</f>
        <v>784.4</v>
      </c>
    </row>
    <row r="36" spans="2:32" ht="27.95" customHeight="1">
      <c r="B36" s="73"/>
      <c r="C36" s="74"/>
      <c r="D36" s="30"/>
      <c r="E36" s="30"/>
      <c r="F36" s="3"/>
      <c r="G36" s="29"/>
      <c r="H36" s="29"/>
      <c r="I36" s="3"/>
      <c r="J36" s="3"/>
      <c r="K36" s="30"/>
      <c r="L36" s="30"/>
      <c r="M36" s="3"/>
      <c r="N36" s="30"/>
      <c r="O36" s="3"/>
      <c r="P36" s="3"/>
      <c r="Q36" s="30"/>
      <c r="R36" s="3"/>
      <c r="S36" s="3"/>
      <c r="T36" s="30"/>
      <c r="U36" s="3"/>
      <c r="V36" s="237"/>
      <c r="W36" s="75">
        <f>W30*4+W32*9+W34*4</f>
        <v>682.2</v>
      </c>
      <c r="X36" s="36"/>
      <c r="Y36" s="2"/>
      <c r="Z36" s="60"/>
      <c r="AC36" s="76">
        <f>AC35*4/AF35</f>
        <v>0.15094339622641509</v>
      </c>
      <c r="AD36" s="76">
        <f>AD35*9/AF35</f>
        <v>0.27536970933197347</v>
      </c>
      <c r="AE36" s="76">
        <f>AE35*4/AF35</f>
        <v>0.57368689444161147</v>
      </c>
    </row>
    <row r="37" spans="2:32" s="26" customFormat="1" ht="42">
      <c r="B37" s="61">
        <v>9</v>
      </c>
      <c r="C37" s="234"/>
      <c r="D37" s="108" t="str">
        <f>舊格式!E25</f>
        <v>印度咖哩炒麵</v>
      </c>
      <c r="E37" s="108" t="s">
        <v>101</v>
      </c>
      <c r="F37" s="109" t="s">
        <v>102</v>
      </c>
      <c r="G37" s="110" t="str">
        <f>舊格式!E26</f>
        <v>台式鹽酥雞(炸)</v>
      </c>
      <c r="H37" s="108" t="s">
        <v>103</v>
      </c>
      <c r="I37" s="109" t="s">
        <v>102</v>
      </c>
      <c r="J37" s="110" t="str">
        <f>舊格式!E27</f>
        <v>大溪豆干(豆)</v>
      </c>
      <c r="K37" s="108" t="s">
        <v>101</v>
      </c>
      <c r="L37" s="109" t="s">
        <v>102</v>
      </c>
      <c r="M37" s="111" t="str">
        <f>舊格式!E28</f>
        <v>蒜香四季豆</v>
      </c>
      <c r="N37" s="112" t="s">
        <v>243</v>
      </c>
      <c r="O37" s="109" t="s">
        <v>102</v>
      </c>
      <c r="P37" s="108" t="str">
        <f>舊格式!E29</f>
        <v>深色蔬菜</v>
      </c>
      <c r="Q37" s="108" t="s">
        <v>106</v>
      </c>
      <c r="R37" s="109" t="s">
        <v>102</v>
      </c>
      <c r="S37" s="108" t="str">
        <f>舊格式!E30</f>
        <v>玉米濃湯(芡)</v>
      </c>
      <c r="T37" s="108" t="s">
        <v>107</v>
      </c>
      <c r="U37" s="109" t="s">
        <v>102</v>
      </c>
      <c r="V37" s="235"/>
      <c r="W37" s="62" t="s">
        <v>17</v>
      </c>
      <c r="X37" s="25" t="s">
        <v>78</v>
      </c>
      <c r="Y37" s="1">
        <v>5.8</v>
      </c>
      <c r="Z37" s="57"/>
      <c r="AA37" s="57"/>
      <c r="AB37" s="58"/>
      <c r="AC37" s="57" t="s">
        <v>90</v>
      </c>
      <c r="AD37" s="57" t="s">
        <v>91</v>
      </c>
      <c r="AE37" s="57" t="s">
        <v>92</v>
      </c>
      <c r="AF37" s="57" t="s">
        <v>93</v>
      </c>
    </row>
    <row r="38" spans="2:32" ht="27.95" customHeight="1">
      <c r="B38" s="63" t="s">
        <v>19</v>
      </c>
      <c r="C38" s="234"/>
      <c r="D38" s="3" t="s">
        <v>293</v>
      </c>
      <c r="E38" s="3"/>
      <c r="F38" s="3">
        <v>245</v>
      </c>
      <c r="G38" s="3" t="s">
        <v>244</v>
      </c>
      <c r="H38" s="3"/>
      <c r="I38" s="3">
        <v>40</v>
      </c>
      <c r="J38" s="3" t="s">
        <v>245</v>
      </c>
      <c r="K38" s="3" t="s">
        <v>61</v>
      </c>
      <c r="L38" s="3">
        <v>30</v>
      </c>
      <c r="M38" s="3" t="s">
        <v>130</v>
      </c>
      <c r="N38" s="3"/>
      <c r="O38" s="3">
        <v>70</v>
      </c>
      <c r="P38" s="3" t="str">
        <f>P37</f>
        <v>深色蔬菜</v>
      </c>
      <c r="Q38" s="3"/>
      <c r="R38" s="3">
        <v>120</v>
      </c>
      <c r="S38" s="3" t="s">
        <v>246</v>
      </c>
      <c r="T38" s="3"/>
      <c r="U38" s="3">
        <v>25</v>
      </c>
      <c r="V38" s="236"/>
      <c r="W38" s="64">
        <f>Y37*15+Y39*5+Y41*15+Y42*12</f>
        <v>97.5</v>
      </c>
      <c r="X38" s="27" t="s">
        <v>79</v>
      </c>
      <c r="Y38" s="2">
        <v>1.9</v>
      </c>
      <c r="Z38" s="60"/>
      <c r="AA38" s="58" t="s">
        <v>94</v>
      </c>
      <c r="AB38" s="58">
        <v>6</v>
      </c>
      <c r="AC38" s="58">
        <f>AB38*2</f>
        <v>12</v>
      </c>
      <c r="AD38" s="58"/>
      <c r="AE38" s="58">
        <f>AB38*15</f>
        <v>90</v>
      </c>
      <c r="AF38" s="58">
        <f>AC38*4+AE38*4</f>
        <v>408</v>
      </c>
    </row>
    <row r="39" spans="2:32" ht="27.95" customHeight="1">
      <c r="B39" s="63">
        <v>20</v>
      </c>
      <c r="C39" s="234"/>
      <c r="D39" s="3" t="s">
        <v>289</v>
      </c>
      <c r="E39" s="3"/>
      <c r="F39" s="3">
        <v>20</v>
      </c>
      <c r="G39" s="3"/>
      <c r="H39" s="3"/>
      <c r="I39" s="3"/>
      <c r="J39" s="3"/>
      <c r="K39" s="3"/>
      <c r="L39" s="3"/>
      <c r="M39" s="3" t="s">
        <v>247</v>
      </c>
      <c r="N39" s="3"/>
      <c r="O39" s="3">
        <v>1</v>
      </c>
      <c r="P39" s="3"/>
      <c r="Q39" s="3"/>
      <c r="R39" s="3"/>
      <c r="S39" s="3" t="s">
        <v>112</v>
      </c>
      <c r="T39" s="3"/>
      <c r="U39" s="3">
        <v>15</v>
      </c>
      <c r="V39" s="236"/>
      <c r="W39" s="67" t="s">
        <v>21</v>
      </c>
      <c r="X39" s="28" t="s">
        <v>80</v>
      </c>
      <c r="Y39" s="2">
        <v>2.1</v>
      </c>
      <c r="Z39" s="57"/>
      <c r="AA39" s="68" t="s">
        <v>95</v>
      </c>
      <c r="AB39" s="58">
        <v>2.2999999999999998</v>
      </c>
      <c r="AC39" s="69">
        <f>AB39*7</f>
        <v>16.099999999999998</v>
      </c>
      <c r="AD39" s="58">
        <f>AB39*5</f>
        <v>11.5</v>
      </c>
      <c r="AE39" s="58" t="s">
        <v>96</v>
      </c>
      <c r="AF39" s="70">
        <f>AC39*4+AD39*9</f>
        <v>167.89999999999998</v>
      </c>
    </row>
    <row r="40" spans="2:32" ht="27.95" customHeight="1">
      <c r="B40" s="63" t="s">
        <v>23</v>
      </c>
      <c r="C40" s="234"/>
      <c r="D40" s="3" t="s">
        <v>290</v>
      </c>
      <c r="E40" s="30"/>
      <c r="F40" s="3">
        <v>30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 t="s">
        <v>248</v>
      </c>
      <c r="T40" s="3"/>
      <c r="U40" s="3">
        <v>5</v>
      </c>
      <c r="V40" s="236"/>
      <c r="W40" s="64">
        <f>Y38*5+Y40*5+Y42*8</f>
        <v>23</v>
      </c>
      <c r="X40" s="28" t="s">
        <v>249</v>
      </c>
      <c r="Y40" s="2">
        <v>2.7</v>
      </c>
      <c r="Z40" s="60"/>
      <c r="AA40" s="57" t="s">
        <v>250</v>
      </c>
      <c r="AB40" s="58">
        <v>1.6</v>
      </c>
      <c r="AC40" s="58">
        <f>AB40*1</f>
        <v>1.6</v>
      </c>
      <c r="AD40" s="58" t="s">
        <v>251</v>
      </c>
      <c r="AE40" s="58">
        <f>AB40*5</f>
        <v>8</v>
      </c>
      <c r="AF40" s="58">
        <f>AC40*4+AE40*4</f>
        <v>38.4</v>
      </c>
    </row>
    <row r="41" spans="2:32" ht="27.95" customHeight="1">
      <c r="B41" s="238" t="s">
        <v>252</v>
      </c>
      <c r="C41" s="234"/>
      <c r="D41" s="3" t="s">
        <v>291</v>
      </c>
      <c r="E41" s="30"/>
      <c r="F41" s="3">
        <v>10</v>
      </c>
      <c r="G41" s="3"/>
      <c r="H41" s="3"/>
      <c r="I41" s="3"/>
      <c r="J41" s="3"/>
      <c r="K41" s="29"/>
      <c r="L41" s="3"/>
      <c r="M41" s="85"/>
      <c r="N41" s="29"/>
      <c r="O41" s="3"/>
      <c r="P41" s="3"/>
      <c r="Q41" s="3"/>
      <c r="R41" s="3"/>
      <c r="S41" s="3" t="s">
        <v>253</v>
      </c>
      <c r="T41" s="30"/>
      <c r="U41" s="3">
        <v>10</v>
      </c>
      <c r="V41" s="236"/>
      <c r="W41" s="67" t="s">
        <v>28</v>
      </c>
      <c r="X41" s="28" t="s">
        <v>254</v>
      </c>
      <c r="Y41" s="2">
        <v>0</v>
      </c>
      <c r="Z41" s="57"/>
      <c r="AA41" s="57" t="s">
        <v>255</v>
      </c>
      <c r="AB41" s="58">
        <v>2.5</v>
      </c>
      <c r="AC41" s="58"/>
      <c r="AD41" s="58">
        <f>AB41*5</f>
        <v>12.5</v>
      </c>
      <c r="AE41" s="58" t="s">
        <v>251</v>
      </c>
      <c r="AF41" s="58">
        <f>AD41*9</f>
        <v>112.5</v>
      </c>
    </row>
    <row r="42" spans="2:32" ht="27.95" customHeight="1">
      <c r="B42" s="238"/>
      <c r="C42" s="234"/>
      <c r="D42" s="3" t="s">
        <v>292</v>
      </c>
      <c r="E42" s="30"/>
      <c r="F42" s="3">
        <v>5</v>
      </c>
      <c r="G42" s="3"/>
      <c r="H42" s="30"/>
      <c r="I42" s="3"/>
      <c r="J42" s="3"/>
      <c r="K42" s="30"/>
      <c r="L42" s="3"/>
      <c r="M42" s="3"/>
      <c r="N42" s="30"/>
      <c r="O42" s="3"/>
      <c r="P42" s="3"/>
      <c r="Q42" s="30"/>
      <c r="R42" s="3"/>
      <c r="S42" s="3" t="s">
        <v>256</v>
      </c>
      <c r="T42" s="30"/>
      <c r="U42" s="3">
        <v>10</v>
      </c>
      <c r="V42" s="236"/>
      <c r="W42" s="64">
        <f>Y37*2+Y38*7+Y39*1+Y42*8</f>
        <v>27</v>
      </c>
      <c r="X42" s="31" t="s">
        <v>257</v>
      </c>
      <c r="Y42" s="2">
        <v>0</v>
      </c>
      <c r="Z42" s="60"/>
      <c r="AA42" s="57" t="s">
        <v>258</v>
      </c>
      <c r="AE42" s="57">
        <f>AB42*15</f>
        <v>0</v>
      </c>
    </row>
    <row r="43" spans="2:32" ht="27.95" customHeight="1">
      <c r="B43" s="71" t="s">
        <v>259</v>
      </c>
      <c r="C43" s="72"/>
      <c r="D43" s="30"/>
      <c r="E43" s="30"/>
      <c r="F43" s="3"/>
      <c r="G43" s="3"/>
      <c r="H43" s="30"/>
      <c r="I43" s="3"/>
      <c r="J43" s="3"/>
      <c r="K43" s="29"/>
      <c r="L43" s="3"/>
      <c r="M43" s="3"/>
      <c r="N43" s="30"/>
      <c r="O43" s="3"/>
      <c r="P43" s="3"/>
      <c r="Q43" s="30"/>
      <c r="R43" s="3"/>
      <c r="S43" s="3"/>
      <c r="T43" s="30"/>
      <c r="U43" s="3"/>
      <c r="V43" s="236"/>
      <c r="W43" s="67" t="s">
        <v>260</v>
      </c>
      <c r="X43" s="32"/>
      <c r="Y43" s="35"/>
      <c r="Z43" s="57"/>
      <c r="AC43" s="57">
        <f>SUM(AC38:AC42)</f>
        <v>29.7</v>
      </c>
      <c r="AD43" s="57">
        <f>SUM(AD38:AD42)</f>
        <v>24</v>
      </c>
      <c r="AE43" s="57">
        <f>SUM(AE38:AE42)</f>
        <v>98</v>
      </c>
      <c r="AF43" s="57">
        <f>AC43*4+AD43*9+AE43*4</f>
        <v>726.8</v>
      </c>
    </row>
    <row r="44" spans="2:32" ht="27.95" customHeight="1" thickBot="1">
      <c r="B44" s="87"/>
      <c r="C44" s="74"/>
      <c r="D44" s="49"/>
      <c r="E44" s="49"/>
      <c r="F44" s="50"/>
      <c r="G44" s="50"/>
      <c r="H44" s="49"/>
      <c r="I44" s="50"/>
      <c r="J44" s="50"/>
      <c r="K44" s="29"/>
      <c r="L44" s="3"/>
      <c r="M44" s="49"/>
      <c r="N44" s="49"/>
      <c r="O44" s="50"/>
      <c r="P44" s="50"/>
      <c r="Q44" s="49"/>
      <c r="R44" s="50"/>
      <c r="S44" s="50"/>
      <c r="T44" s="49"/>
      <c r="U44" s="50"/>
      <c r="V44" s="237"/>
      <c r="W44" s="75">
        <f>W38*4+W40*9+W42*4</f>
        <v>705</v>
      </c>
      <c r="X44" s="52"/>
      <c r="Y44" s="88"/>
      <c r="Z44" s="60"/>
      <c r="AC44" s="76">
        <f>AC43*4/AF43</f>
        <v>0.16345624656026417</v>
      </c>
      <c r="AD44" s="76">
        <f>AD43*9/AF43</f>
        <v>0.29719317556411667</v>
      </c>
      <c r="AE44" s="76">
        <f>AE43*4/AF43</f>
        <v>0.53935057787561924</v>
      </c>
    </row>
    <row r="45" spans="2:32" ht="21.75" customHeight="1">
      <c r="C45" s="57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90"/>
    </row>
    <row r="46" spans="2:32">
      <c r="B46" s="58"/>
      <c r="D46" s="247"/>
      <c r="E46" s="247"/>
      <c r="F46" s="248"/>
      <c r="G46" s="248"/>
      <c r="H46" s="91"/>
      <c r="I46" s="57"/>
      <c r="J46" s="57"/>
      <c r="K46" s="91"/>
      <c r="L46" s="91"/>
      <c r="M46" s="91"/>
      <c r="N46" s="91"/>
      <c r="O46" s="57"/>
      <c r="Q46" s="91"/>
      <c r="R46" s="57"/>
      <c r="T46" s="91"/>
      <c r="U46" s="57"/>
      <c r="V46" s="57"/>
      <c r="Y46" s="55"/>
    </row>
    <row r="47" spans="2:32">
      <c r="Y47" s="55"/>
    </row>
    <row r="48" spans="2:32">
      <c r="Y48" s="55"/>
    </row>
    <row r="49" spans="25:25">
      <c r="Y49" s="55"/>
    </row>
    <row r="50" spans="25:25">
      <c r="Y50" s="55"/>
    </row>
    <row r="51" spans="25:25">
      <c r="Y51" s="55"/>
    </row>
    <row r="52" spans="25:25">
      <c r="Y52" s="55"/>
    </row>
  </sheetData>
  <mergeCells count="20">
    <mergeCell ref="J45:Y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Y1"/>
    <mergeCell ref="B2:G2"/>
    <mergeCell ref="S2:Y3"/>
    <mergeCell ref="C5:C10"/>
    <mergeCell ref="V5:V12"/>
    <mergeCell ref="B9:B10"/>
  </mergeCells>
  <phoneticPr fontId="19" type="noConversion"/>
  <pageMargins left="1.28" right="0.17" top="0.18" bottom="0.17" header="0.5" footer="0.23"/>
  <pageSetup paperSize="9" scale="43" orientation="landscape" copies="2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16" zoomScale="55" zoomScaleNormal="55" workbookViewId="0">
      <selection activeCell="P38" sqref="P38"/>
    </sheetView>
  </sheetViews>
  <sheetFormatPr defaultColWidth="9" defaultRowHeight="20.25"/>
  <cols>
    <col min="1" max="1" width="1.875" style="65" customWidth="1"/>
    <col min="2" max="2" width="4.875" style="89" customWidth="1"/>
    <col min="3" max="3" width="0" style="65" hidden="1" customWidth="1"/>
    <col min="4" max="4" width="18.625" style="65" customWidth="1"/>
    <col min="5" max="5" width="5.625" style="66" customWidth="1"/>
    <col min="6" max="6" width="9.625" style="65" customWidth="1"/>
    <col min="7" max="7" width="18.625" style="65" customWidth="1"/>
    <col min="8" max="8" width="5.625" style="66" customWidth="1"/>
    <col min="9" max="9" width="9.625" style="65" customWidth="1"/>
    <col min="10" max="10" width="18.625" style="65" customWidth="1"/>
    <col min="11" max="11" width="5.625" style="66" customWidth="1"/>
    <col min="12" max="12" width="11.875" style="66" customWidth="1"/>
    <col min="13" max="13" width="18.625" style="66" customWidth="1"/>
    <col min="14" max="14" width="5.625" style="66" customWidth="1"/>
    <col min="15" max="15" width="9.625" style="65" customWidth="1"/>
    <col min="16" max="16" width="18.625" style="65" customWidth="1"/>
    <col min="17" max="17" width="5.625" style="66" customWidth="1"/>
    <col min="18" max="18" width="9.625" style="65" customWidth="1"/>
    <col min="19" max="19" width="18.625" style="65" customWidth="1"/>
    <col min="20" max="20" width="5.625" style="66" customWidth="1"/>
    <col min="21" max="21" width="9.625" style="65" customWidth="1"/>
    <col min="22" max="22" width="5.25" style="65" customWidth="1"/>
    <col min="23" max="23" width="11.75" style="53" customWidth="1"/>
    <col min="24" max="24" width="11.25" style="54" customWidth="1"/>
    <col min="25" max="25" width="6.625" style="56" customWidth="1"/>
    <col min="26" max="26" width="6.625" style="65" customWidth="1"/>
    <col min="27" max="27" width="6" style="57" hidden="1" customWidth="1"/>
    <col min="28" max="28" width="5.5" style="58" hidden="1" customWidth="1"/>
    <col min="29" max="29" width="7.75" style="57" hidden="1" customWidth="1"/>
    <col min="30" max="30" width="8" style="57" hidden="1" customWidth="1"/>
    <col min="31" max="31" width="7.875" style="57" hidden="1" customWidth="1"/>
    <col min="32" max="32" width="7.5" style="57" hidden="1" customWidth="1"/>
    <col min="33" max="16384" width="9" style="65"/>
  </cols>
  <sheetData>
    <row r="1" spans="2:35" s="57" customFormat="1" ht="38.25">
      <c r="B1" s="239" t="s">
        <v>299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4"/>
      <c r="AB1" s="58"/>
    </row>
    <row r="2" spans="2:35" s="57" customFormat="1" ht="16.5" customHeight="1">
      <c r="B2" s="240"/>
      <c r="C2" s="241"/>
      <c r="D2" s="241"/>
      <c r="E2" s="241"/>
      <c r="F2" s="241"/>
      <c r="G2" s="241"/>
      <c r="H2" s="5"/>
      <c r="I2" s="4"/>
      <c r="J2" s="4"/>
      <c r="K2" s="5"/>
      <c r="L2" s="5"/>
      <c r="M2" s="5"/>
      <c r="N2" s="5"/>
      <c r="O2" s="4"/>
      <c r="P2" s="4"/>
      <c r="Q2" s="5"/>
      <c r="R2" s="4"/>
      <c r="S2" s="251"/>
      <c r="T2" s="252"/>
      <c r="U2" s="252"/>
      <c r="V2" s="252"/>
      <c r="W2" s="252"/>
      <c r="X2" s="252"/>
      <c r="Y2" s="252"/>
      <c r="Z2" s="4"/>
      <c r="AB2" s="58"/>
    </row>
    <row r="3" spans="2:35" s="57" customFormat="1" ht="31.5" customHeight="1" thickBot="1">
      <c r="B3" s="8" t="s">
        <v>183</v>
      </c>
      <c r="C3" s="98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253"/>
      <c r="T3" s="253"/>
      <c r="U3" s="253"/>
      <c r="V3" s="253"/>
      <c r="W3" s="253"/>
      <c r="X3" s="253"/>
      <c r="Y3" s="253"/>
      <c r="Z3" s="60"/>
      <c r="AB3" s="58"/>
    </row>
    <row r="4" spans="2:35" s="23" customFormat="1" ht="99">
      <c r="B4" s="13" t="s">
        <v>2</v>
      </c>
      <c r="C4" s="14" t="s">
        <v>3</v>
      </c>
      <c r="D4" s="15" t="s">
        <v>4</v>
      </c>
      <c r="E4" s="16" t="s">
        <v>118</v>
      </c>
      <c r="F4" s="15"/>
      <c r="G4" s="15" t="s">
        <v>6</v>
      </c>
      <c r="H4" s="16" t="s">
        <v>118</v>
      </c>
      <c r="I4" s="15"/>
      <c r="J4" s="15" t="s">
        <v>184</v>
      </c>
      <c r="K4" s="16" t="s">
        <v>118</v>
      </c>
      <c r="L4" s="15"/>
      <c r="M4" s="15" t="s">
        <v>7</v>
      </c>
      <c r="N4" s="16" t="s">
        <v>118</v>
      </c>
      <c r="O4" s="99"/>
      <c r="P4" s="15" t="s">
        <v>7</v>
      </c>
      <c r="Q4" s="16" t="s">
        <v>118</v>
      </c>
      <c r="R4" s="15"/>
      <c r="S4" s="17" t="s">
        <v>8</v>
      </c>
      <c r="T4" s="16" t="s">
        <v>118</v>
      </c>
      <c r="U4" s="15"/>
      <c r="V4" s="18" t="s">
        <v>119</v>
      </c>
      <c r="W4" s="19" t="s">
        <v>10</v>
      </c>
      <c r="X4" s="20" t="s">
        <v>120</v>
      </c>
      <c r="Y4" s="21" t="s">
        <v>121</v>
      </c>
      <c r="Z4" s="22"/>
      <c r="AA4" s="58"/>
      <c r="AB4" s="58"/>
      <c r="AC4" s="57"/>
      <c r="AD4" s="57"/>
      <c r="AE4" s="57"/>
      <c r="AF4" s="57"/>
    </row>
    <row r="5" spans="2:35" s="26" customFormat="1" ht="42">
      <c r="B5" s="61">
        <v>9</v>
      </c>
      <c r="C5" s="234"/>
      <c r="D5" s="108" t="str">
        <f>舊格式!A32</f>
        <v>寶島白飯</v>
      </c>
      <c r="E5" s="108" t="s">
        <v>122</v>
      </c>
      <c r="F5" s="109" t="s">
        <v>123</v>
      </c>
      <c r="G5" s="110" t="str">
        <f>舊格式!A33</f>
        <v>日式豚肉燒</v>
      </c>
      <c r="H5" s="108" t="s">
        <v>125</v>
      </c>
      <c r="I5" s="109" t="s">
        <v>123</v>
      </c>
      <c r="J5" s="108" t="str">
        <f>舊格式!A34</f>
        <v>南洋咖哩雞</v>
      </c>
      <c r="K5" s="108" t="s">
        <v>125</v>
      </c>
      <c r="L5" s="109" t="s">
        <v>123</v>
      </c>
      <c r="M5" s="108" t="str">
        <f>舊格式!A35</f>
        <v>刺瓜什錦(海加)</v>
      </c>
      <c r="N5" s="108" t="s">
        <v>124</v>
      </c>
      <c r="O5" s="109" t="s">
        <v>123</v>
      </c>
      <c r="P5" s="108" t="str">
        <f>舊格式!A36</f>
        <v>深色蔬菜</v>
      </c>
      <c r="Q5" s="108" t="s">
        <v>126</v>
      </c>
      <c r="R5" s="109" t="s">
        <v>123</v>
      </c>
      <c r="S5" s="108" t="str">
        <f>舊格式!A37</f>
        <v>沙茶鮮蔬湯</v>
      </c>
      <c r="T5" s="108" t="s">
        <v>125</v>
      </c>
      <c r="U5" s="109" t="s">
        <v>123</v>
      </c>
      <c r="V5" s="235"/>
      <c r="W5" s="62" t="s">
        <v>17</v>
      </c>
      <c r="X5" s="25" t="s">
        <v>18</v>
      </c>
      <c r="Y5" s="1">
        <v>6.2</v>
      </c>
      <c r="Z5" s="57"/>
      <c r="AA5" s="57"/>
      <c r="AB5" s="58"/>
      <c r="AC5" s="57" t="s">
        <v>45</v>
      </c>
      <c r="AD5" s="57" t="s">
        <v>46</v>
      </c>
      <c r="AE5" s="57" t="s">
        <v>47</v>
      </c>
      <c r="AF5" s="57" t="s">
        <v>48</v>
      </c>
    </row>
    <row r="6" spans="2:35" ht="27.95" customHeight="1">
      <c r="B6" s="63" t="s">
        <v>19</v>
      </c>
      <c r="C6" s="234"/>
      <c r="D6" s="3" t="s">
        <v>35</v>
      </c>
      <c r="E6" s="3"/>
      <c r="F6" s="3">
        <v>110</v>
      </c>
      <c r="G6" s="3" t="s">
        <v>66</v>
      </c>
      <c r="H6" s="3"/>
      <c r="I6" s="3">
        <v>40</v>
      </c>
      <c r="J6" s="3" t="s">
        <v>57</v>
      </c>
      <c r="K6" s="3"/>
      <c r="L6" s="3">
        <v>40</v>
      </c>
      <c r="M6" s="3" t="s">
        <v>74</v>
      </c>
      <c r="N6" s="3"/>
      <c r="O6" s="3">
        <v>50</v>
      </c>
      <c r="P6" s="3" t="str">
        <f>P5</f>
        <v>深色蔬菜</v>
      </c>
      <c r="Q6" s="3"/>
      <c r="R6" s="3">
        <v>120</v>
      </c>
      <c r="S6" s="3" t="s">
        <v>0</v>
      </c>
      <c r="T6" s="3"/>
      <c r="U6" s="3">
        <v>20</v>
      </c>
      <c r="V6" s="236"/>
      <c r="W6" s="64">
        <f>Y5*15+Y7*5+Y9*15+Y10*12</f>
        <v>106.5</v>
      </c>
      <c r="X6" s="27" t="s">
        <v>20</v>
      </c>
      <c r="Y6" s="2">
        <v>1.8</v>
      </c>
      <c r="Z6" s="60"/>
      <c r="AA6" s="58" t="s">
        <v>50</v>
      </c>
      <c r="AB6" s="58">
        <v>6</v>
      </c>
      <c r="AC6" s="58">
        <f>AB6*2</f>
        <v>12</v>
      </c>
      <c r="AD6" s="58"/>
      <c r="AE6" s="58">
        <f>AB6*15</f>
        <v>90</v>
      </c>
      <c r="AF6" s="58">
        <f>AC6*4+AE6*4</f>
        <v>408</v>
      </c>
    </row>
    <row r="7" spans="2:35" ht="27.95" customHeight="1">
      <c r="B7" s="63">
        <v>23</v>
      </c>
      <c r="C7" s="234"/>
      <c r="D7" s="3"/>
      <c r="E7" s="3"/>
      <c r="F7" s="3"/>
      <c r="G7" s="3"/>
      <c r="H7" s="3"/>
      <c r="I7" s="3"/>
      <c r="J7" s="3" t="s">
        <v>24</v>
      </c>
      <c r="K7" s="3"/>
      <c r="L7" s="3">
        <v>20</v>
      </c>
      <c r="M7" s="3" t="s">
        <v>42</v>
      </c>
      <c r="N7" s="3"/>
      <c r="O7" s="3">
        <v>10</v>
      </c>
      <c r="P7" s="3"/>
      <c r="Q7" s="3"/>
      <c r="R7" s="3"/>
      <c r="S7" s="3" t="s">
        <v>24</v>
      </c>
      <c r="T7" s="29"/>
      <c r="U7" s="3">
        <v>10</v>
      </c>
      <c r="V7" s="236"/>
      <c r="W7" s="67" t="s">
        <v>21</v>
      </c>
      <c r="X7" s="28" t="s">
        <v>22</v>
      </c>
      <c r="Y7" s="2">
        <v>2.7</v>
      </c>
      <c r="Z7" s="57"/>
      <c r="AA7" s="68" t="s">
        <v>51</v>
      </c>
      <c r="AB7" s="58">
        <v>2</v>
      </c>
      <c r="AC7" s="69">
        <f>AB7*7</f>
        <v>14</v>
      </c>
      <c r="AD7" s="58">
        <f>AB7*5</f>
        <v>10</v>
      </c>
      <c r="AE7" s="58" t="s">
        <v>52</v>
      </c>
      <c r="AF7" s="70">
        <f>AC7*4+AD7*9</f>
        <v>146</v>
      </c>
    </row>
    <row r="8" spans="2:35" ht="27.95" customHeight="1">
      <c r="B8" s="63" t="s">
        <v>23</v>
      </c>
      <c r="C8" s="234"/>
      <c r="D8" s="3"/>
      <c r="E8" s="3"/>
      <c r="F8" s="3"/>
      <c r="G8" s="3"/>
      <c r="H8" s="3"/>
      <c r="I8" s="3"/>
      <c r="J8" s="3" t="s">
        <v>59</v>
      </c>
      <c r="K8" s="3"/>
      <c r="L8" s="3">
        <v>20</v>
      </c>
      <c r="M8" s="3" t="s">
        <v>43</v>
      </c>
      <c r="N8" s="30"/>
      <c r="O8" s="3">
        <v>10</v>
      </c>
      <c r="P8" s="3"/>
      <c r="Q8" s="30"/>
      <c r="R8" s="3"/>
      <c r="S8" s="3" t="s">
        <v>69</v>
      </c>
      <c r="T8" s="3"/>
      <c r="U8" s="3">
        <v>10</v>
      </c>
      <c r="V8" s="236"/>
      <c r="W8" s="64">
        <f>Y6*5+Y8*5+Y10*8</f>
        <v>19.5</v>
      </c>
      <c r="X8" s="28" t="s">
        <v>26</v>
      </c>
      <c r="Y8" s="2">
        <v>2.1</v>
      </c>
      <c r="Z8" s="60"/>
      <c r="AA8" s="57" t="s">
        <v>53</v>
      </c>
      <c r="AB8" s="58">
        <v>1.5</v>
      </c>
      <c r="AC8" s="58">
        <f>AB8*1</f>
        <v>1.5</v>
      </c>
      <c r="AD8" s="58" t="s">
        <v>52</v>
      </c>
      <c r="AE8" s="58">
        <f>AB8*5</f>
        <v>7.5</v>
      </c>
      <c r="AF8" s="58">
        <f>AC8*4+AE8*4</f>
        <v>36</v>
      </c>
    </row>
    <row r="9" spans="2:35" ht="27.95" customHeight="1">
      <c r="B9" s="238" t="s">
        <v>27</v>
      </c>
      <c r="C9" s="234"/>
      <c r="D9" s="3"/>
      <c r="E9" s="3"/>
      <c r="F9" s="3"/>
      <c r="G9" s="3"/>
      <c r="H9" s="30"/>
      <c r="I9" s="3"/>
      <c r="J9" s="3" t="s">
        <v>68</v>
      </c>
      <c r="K9" s="3"/>
      <c r="L9" s="3">
        <v>20</v>
      </c>
      <c r="M9" s="3" t="s">
        <v>75</v>
      </c>
      <c r="N9" s="3" t="s">
        <v>64</v>
      </c>
      <c r="O9" s="3">
        <v>10</v>
      </c>
      <c r="P9" s="3"/>
      <c r="Q9" s="30"/>
      <c r="R9" s="3"/>
      <c r="S9" s="46" t="s">
        <v>25</v>
      </c>
      <c r="T9" s="47"/>
      <c r="U9" s="104">
        <v>5</v>
      </c>
      <c r="V9" s="236"/>
      <c r="W9" s="67" t="s">
        <v>28</v>
      </c>
      <c r="X9" s="28" t="s">
        <v>29</v>
      </c>
      <c r="Y9" s="2">
        <v>0</v>
      </c>
      <c r="Z9" s="57"/>
      <c r="AA9" s="57" t="s">
        <v>54</v>
      </c>
      <c r="AB9" s="58">
        <v>2.5</v>
      </c>
      <c r="AC9" s="58"/>
      <c r="AD9" s="58">
        <f>AB9*5</f>
        <v>12.5</v>
      </c>
      <c r="AE9" s="58" t="s">
        <v>52</v>
      </c>
      <c r="AF9" s="58">
        <f>AD9*9</f>
        <v>112.5</v>
      </c>
    </row>
    <row r="10" spans="2:35" ht="27.95" customHeight="1">
      <c r="B10" s="238"/>
      <c r="C10" s="234"/>
      <c r="D10" s="3"/>
      <c r="E10" s="3"/>
      <c r="F10" s="3"/>
      <c r="G10" s="3"/>
      <c r="H10" s="30"/>
      <c r="I10" s="3"/>
      <c r="J10" s="3"/>
      <c r="K10" s="30"/>
      <c r="L10" s="30"/>
      <c r="M10" s="29" t="s">
        <v>189</v>
      </c>
      <c r="N10" s="29" t="s">
        <v>190</v>
      </c>
      <c r="O10" s="3">
        <v>5</v>
      </c>
      <c r="P10" s="3"/>
      <c r="Q10" s="30"/>
      <c r="R10" s="3"/>
      <c r="S10" s="3"/>
      <c r="T10" s="29"/>
      <c r="U10" s="3"/>
      <c r="V10" s="236"/>
      <c r="W10" s="64">
        <f>Y5*2+Y6*7+Y7*1+Y10*8</f>
        <v>27.7</v>
      </c>
      <c r="X10" s="31" t="s">
        <v>145</v>
      </c>
      <c r="Y10" s="2">
        <v>0</v>
      </c>
      <c r="Z10" s="60"/>
      <c r="AA10" s="57" t="s">
        <v>192</v>
      </c>
      <c r="AE10" s="57">
        <f>AB10*15</f>
        <v>0</v>
      </c>
    </row>
    <row r="11" spans="2:35" ht="27.95" customHeight="1">
      <c r="B11" s="71" t="s">
        <v>146</v>
      </c>
      <c r="C11" s="72"/>
      <c r="D11" s="3"/>
      <c r="E11" s="30"/>
      <c r="F11" s="3"/>
      <c r="G11" s="3"/>
      <c r="H11" s="30"/>
      <c r="I11" s="3"/>
      <c r="J11" s="3"/>
      <c r="K11" s="30"/>
      <c r="L11" s="30"/>
      <c r="M11" s="30"/>
      <c r="N11" s="30"/>
      <c r="O11" s="3"/>
      <c r="P11" s="3"/>
      <c r="Q11" s="30"/>
      <c r="R11" s="3"/>
      <c r="S11" s="3"/>
      <c r="T11" s="29"/>
      <c r="U11" s="3"/>
      <c r="V11" s="236"/>
      <c r="W11" s="67" t="s">
        <v>148</v>
      </c>
      <c r="X11" s="32"/>
      <c r="Y11" s="2"/>
      <c r="Z11" s="57"/>
      <c r="AC11" s="57">
        <f>SUM(AC6:AC10)</f>
        <v>27.5</v>
      </c>
      <c r="AD11" s="57">
        <f>SUM(AD6:AD10)</f>
        <v>22.5</v>
      </c>
      <c r="AE11" s="57">
        <f>SUM(AE6:AE10)</f>
        <v>97.5</v>
      </c>
      <c r="AF11" s="57">
        <f>AC11*4+AD11*9+AE11*4</f>
        <v>702.5</v>
      </c>
    </row>
    <row r="12" spans="2:35" ht="27.95" customHeight="1">
      <c r="B12" s="73"/>
      <c r="C12" s="74"/>
      <c r="D12" s="30"/>
      <c r="E12" s="30"/>
      <c r="F12" s="3"/>
      <c r="G12" s="3"/>
      <c r="H12" s="30"/>
      <c r="I12" s="3"/>
      <c r="J12" s="3"/>
      <c r="K12" s="30"/>
      <c r="L12" s="30"/>
      <c r="M12" s="30"/>
      <c r="N12" s="30"/>
      <c r="O12" s="3"/>
      <c r="P12" s="3"/>
      <c r="Q12" s="30"/>
      <c r="R12" s="3"/>
      <c r="S12" s="3"/>
      <c r="T12" s="30"/>
      <c r="U12" s="3"/>
      <c r="V12" s="237"/>
      <c r="W12" s="75">
        <f>W6*4+W8*9+W10*4</f>
        <v>712.3</v>
      </c>
      <c r="X12" s="33"/>
      <c r="Y12" s="2"/>
      <c r="Z12" s="60"/>
      <c r="AC12" s="76">
        <f>AC11*4/AF11</f>
        <v>0.15658362989323843</v>
      </c>
      <c r="AD12" s="76">
        <f>AD11*9/AF11</f>
        <v>0.28825622775800713</v>
      </c>
      <c r="AE12" s="76">
        <f>AE11*4/AF11</f>
        <v>0.55516014234875444</v>
      </c>
    </row>
    <row r="13" spans="2:35" s="26" customFormat="1" ht="42">
      <c r="B13" s="61">
        <v>9</v>
      </c>
      <c r="C13" s="234"/>
      <c r="D13" s="108" t="str">
        <f>舊格式!B32</f>
        <v>地瓜飯</v>
      </c>
      <c r="E13" s="108" t="s">
        <v>122</v>
      </c>
      <c r="F13" s="109" t="s">
        <v>123</v>
      </c>
      <c r="G13" s="110" t="str">
        <f>舊格式!B33</f>
        <v>法式風味雞腿</v>
      </c>
      <c r="H13" s="108" t="s">
        <v>157</v>
      </c>
      <c r="I13" s="109" t="s">
        <v>123</v>
      </c>
      <c r="J13" s="110" t="str">
        <f>舊格式!B34</f>
        <v>台式滷味(豆)</v>
      </c>
      <c r="K13" s="113" t="s">
        <v>125</v>
      </c>
      <c r="L13" s="109" t="s">
        <v>123</v>
      </c>
      <c r="M13" s="108" t="str">
        <f>舊格式!B35</f>
        <v>紅絲炒蛋</v>
      </c>
      <c r="N13" s="108" t="s">
        <v>124</v>
      </c>
      <c r="O13" s="109" t="s">
        <v>123</v>
      </c>
      <c r="P13" s="108" t="str">
        <f>舊格式!B36</f>
        <v>淺色蔬菜</v>
      </c>
      <c r="Q13" s="108" t="s">
        <v>126</v>
      </c>
      <c r="R13" s="109" t="s">
        <v>123</v>
      </c>
      <c r="S13" s="108" t="str">
        <f>舊格式!B37</f>
        <v>青菜豆腐湯(豆)</v>
      </c>
      <c r="T13" s="108" t="s">
        <v>125</v>
      </c>
      <c r="U13" s="109" t="s">
        <v>123</v>
      </c>
      <c r="V13" s="235"/>
      <c r="W13" s="62" t="s">
        <v>17</v>
      </c>
      <c r="X13" s="25" t="s">
        <v>127</v>
      </c>
      <c r="Y13" s="34">
        <v>5.9</v>
      </c>
      <c r="Z13" s="57"/>
      <c r="AA13" s="57"/>
      <c r="AB13" s="58"/>
      <c r="AC13" s="57" t="s">
        <v>193</v>
      </c>
      <c r="AD13" s="57" t="s">
        <v>194</v>
      </c>
      <c r="AE13" s="57" t="s">
        <v>195</v>
      </c>
      <c r="AF13" s="57" t="s">
        <v>196</v>
      </c>
      <c r="AG13" s="94"/>
      <c r="AH13" s="94"/>
      <c r="AI13" s="94"/>
    </row>
    <row r="14" spans="2:35" ht="27.95" customHeight="1">
      <c r="B14" s="63" t="s">
        <v>19</v>
      </c>
      <c r="C14" s="234"/>
      <c r="D14" s="3" t="s">
        <v>128</v>
      </c>
      <c r="E14" s="3"/>
      <c r="F14" s="3">
        <v>90</v>
      </c>
      <c r="G14" s="3" t="s">
        <v>158</v>
      </c>
      <c r="H14" s="3"/>
      <c r="I14" s="3">
        <v>40</v>
      </c>
      <c r="J14" s="46" t="s">
        <v>39</v>
      </c>
      <c r="K14" s="115" t="s">
        <v>156</v>
      </c>
      <c r="L14" s="104">
        <v>20</v>
      </c>
      <c r="M14" s="3" t="s">
        <v>144</v>
      </c>
      <c r="N14" s="3"/>
      <c r="O14" s="3">
        <v>30</v>
      </c>
      <c r="P14" s="3" t="str">
        <f>P13</f>
        <v>淺色蔬菜</v>
      </c>
      <c r="Q14" s="3"/>
      <c r="R14" s="3">
        <v>120</v>
      </c>
      <c r="S14" s="3" t="s">
        <v>283</v>
      </c>
      <c r="T14" s="3"/>
      <c r="U14" s="3">
        <v>20</v>
      </c>
      <c r="V14" s="236"/>
      <c r="W14" s="64">
        <f>Y13*15+Y15*5+Y17*15+Y18*12</f>
        <v>98</v>
      </c>
      <c r="X14" s="27" t="s">
        <v>131</v>
      </c>
      <c r="Y14" s="35">
        <v>1.9</v>
      </c>
      <c r="Z14" s="60"/>
      <c r="AA14" s="58" t="s">
        <v>199</v>
      </c>
      <c r="AB14" s="58">
        <v>6</v>
      </c>
      <c r="AC14" s="58">
        <f>AB14*2</f>
        <v>12</v>
      </c>
      <c r="AD14" s="58"/>
      <c r="AE14" s="58">
        <f>AB14*15</f>
        <v>90</v>
      </c>
      <c r="AF14" s="58">
        <f>AC14*4+AE14*4</f>
        <v>408</v>
      </c>
      <c r="AG14" s="94"/>
      <c r="AH14" s="94"/>
      <c r="AI14" s="94"/>
    </row>
    <row r="15" spans="2:35" ht="27.95" customHeight="1">
      <c r="B15" s="63">
        <v>24</v>
      </c>
      <c r="C15" s="234"/>
      <c r="D15" s="3" t="s">
        <v>152</v>
      </c>
      <c r="E15" s="3"/>
      <c r="F15" s="3">
        <v>40</v>
      </c>
      <c r="G15" s="3"/>
      <c r="H15" s="3"/>
      <c r="I15" s="3"/>
      <c r="J15" s="46" t="s">
        <v>40</v>
      </c>
      <c r="K15" s="116" t="s">
        <v>41</v>
      </c>
      <c r="L15" s="104">
        <v>10</v>
      </c>
      <c r="M15" s="3" t="s">
        <v>286</v>
      </c>
      <c r="N15" s="3"/>
      <c r="O15" s="3">
        <v>40</v>
      </c>
      <c r="P15" s="3"/>
      <c r="Q15" s="3"/>
      <c r="R15" s="3"/>
      <c r="S15" s="3" t="s">
        <v>284</v>
      </c>
      <c r="T15" s="3"/>
      <c r="U15" s="3">
        <v>20</v>
      </c>
      <c r="V15" s="236"/>
      <c r="W15" s="67" t="s">
        <v>21</v>
      </c>
      <c r="X15" s="28" t="s">
        <v>136</v>
      </c>
      <c r="Y15" s="35">
        <v>1.9</v>
      </c>
      <c r="Z15" s="57"/>
      <c r="AA15" s="68" t="s">
        <v>51</v>
      </c>
      <c r="AB15" s="58">
        <v>2.2000000000000002</v>
      </c>
      <c r="AC15" s="69">
        <f>AB15*7</f>
        <v>15.400000000000002</v>
      </c>
      <c r="AD15" s="58">
        <f>AB15*5</f>
        <v>11</v>
      </c>
      <c r="AE15" s="58" t="s">
        <v>52</v>
      </c>
      <c r="AF15" s="70">
        <f>AC15*4+AD15*9</f>
        <v>160.60000000000002</v>
      </c>
      <c r="AG15" s="94"/>
      <c r="AH15" s="94"/>
      <c r="AI15" s="94"/>
    </row>
    <row r="16" spans="2:35" ht="27.95" customHeight="1">
      <c r="B16" s="63" t="s">
        <v>37</v>
      </c>
      <c r="C16" s="234"/>
      <c r="D16" s="3"/>
      <c r="E16" s="3"/>
      <c r="F16" s="3"/>
      <c r="G16" s="3"/>
      <c r="H16" s="30"/>
      <c r="I16" s="3"/>
      <c r="J16" s="46" t="s">
        <v>36</v>
      </c>
      <c r="K16" s="47"/>
      <c r="L16" s="104">
        <v>50</v>
      </c>
      <c r="M16" s="3"/>
      <c r="N16" s="29"/>
      <c r="O16" s="3"/>
      <c r="P16" s="3"/>
      <c r="Q16" s="30"/>
      <c r="R16" s="3"/>
      <c r="S16" s="3"/>
      <c r="T16" s="77"/>
      <c r="U16" s="3"/>
      <c r="V16" s="236"/>
      <c r="W16" s="64">
        <f>Y14*5+Y16*5+Y18*8</f>
        <v>20.5</v>
      </c>
      <c r="X16" s="28" t="s">
        <v>26</v>
      </c>
      <c r="Y16" s="35">
        <v>2.2000000000000002</v>
      </c>
      <c r="Z16" s="60"/>
      <c r="AA16" s="57" t="s">
        <v>53</v>
      </c>
      <c r="AB16" s="58">
        <v>1.6</v>
      </c>
      <c r="AC16" s="58">
        <f>AB16*1</f>
        <v>1.6</v>
      </c>
      <c r="AD16" s="58" t="s">
        <v>184</v>
      </c>
      <c r="AE16" s="58">
        <f>AB16*5</f>
        <v>8</v>
      </c>
      <c r="AF16" s="58">
        <f>AC16*4+AE16*4</f>
        <v>38.4</v>
      </c>
      <c r="AG16" s="94"/>
      <c r="AH16" s="94"/>
      <c r="AI16" s="94"/>
    </row>
    <row r="17" spans="2:35" ht="27.95" customHeight="1">
      <c r="B17" s="238" t="s">
        <v>155</v>
      </c>
      <c r="C17" s="234"/>
      <c r="D17" s="30"/>
      <c r="E17" s="30"/>
      <c r="F17" s="3"/>
      <c r="G17" s="3"/>
      <c r="H17" s="30"/>
      <c r="I17" s="3"/>
      <c r="J17" s="46" t="s">
        <v>66</v>
      </c>
      <c r="K17" s="117"/>
      <c r="L17" s="104">
        <v>10</v>
      </c>
      <c r="M17" s="3"/>
      <c r="N17" s="30"/>
      <c r="O17" s="3"/>
      <c r="P17" s="3"/>
      <c r="Q17" s="30"/>
      <c r="R17" s="3"/>
      <c r="S17" s="3"/>
      <c r="T17" s="30"/>
      <c r="U17" s="3"/>
      <c r="V17" s="236"/>
      <c r="W17" s="67" t="s">
        <v>28</v>
      </c>
      <c r="X17" s="28" t="s">
        <v>29</v>
      </c>
      <c r="Y17" s="35">
        <v>0</v>
      </c>
      <c r="Z17" s="57"/>
      <c r="AA17" s="57" t="s">
        <v>54</v>
      </c>
      <c r="AB17" s="58">
        <v>2.5</v>
      </c>
      <c r="AC17" s="58"/>
      <c r="AD17" s="58">
        <f>AB17*5</f>
        <v>12.5</v>
      </c>
      <c r="AE17" s="58" t="s">
        <v>184</v>
      </c>
      <c r="AF17" s="58">
        <f>AD17*9</f>
        <v>112.5</v>
      </c>
      <c r="AG17" s="94"/>
      <c r="AH17" s="95"/>
      <c r="AI17" s="94"/>
    </row>
    <row r="18" spans="2:35" ht="27.95" customHeight="1">
      <c r="B18" s="238"/>
      <c r="C18" s="234"/>
      <c r="D18" s="30"/>
      <c r="E18" s="30"/>
      <c r="F18" s="3"/>
      <c r="G18" s="3"/>
      <c r="H18" s="30"/>
      <c r="I18" s="3"/>
      <c r="K18" s="84"/>
      <c r="M18" s="3"/>
      <c r="N18" s="30"/>
      <c r="O18" s="3"/>
      <c r="P18" s="3"/>
      <c r="Q18" s="30"/>
      <c r="R18" s="3"/>
      <c r="S18" s="3"/>
      <c r="T18" s="30"/>
      <c r="U18" s="3"/>
      <c r="V18" s="236"/>
      <c r="W18" s="64">
        <f>Y13*2+Y14*7+Y15*1+Y18*8</f>
        <v>27</v>
      </c>
      <c r="X18" s="31" t="s">
        <v>145</v>
      </c>
      <c r="Y18" s="35">
        <v>0</v>
      </c>
      <c r="Z18" s="60"/>
      <c r="AA18" s="57" t="s">
        <v>192</v>
      </c>
      <c r="AB18" s="58">
        <v>1</v>
      </c>
      <c r="AE18" s="57">
        <f>AB18*15</f>
        <v>15</v>
      </c>
      <c r="AG18" s="94"/>
      <c r="AH18" s="95"/>
      <c r="AI18" s="94"/>
    </row>
    <row r="19" spans="2:35" ht="27.95" customHeight="1">
      <c r="B19" s="71" t="s">
        <v>146</v>
      </c>
      <c r="C19" s="72"/>
      <c r="D19" s="30"/>
      <c r="E19" s="30"/>
      <c r="F19" s="3"/>
      <c r="G19" s="3"/>
      <c r="H19" s="30"/>
      <c r="I19" s="3"/>
      <c r="J19" s="46"/>
      <c r="K19" s="47"/>
      <c r="L19" s="48"/>
      <c r="M19" s="3"/>
      <c r="N19" s="30"/>
      <c r="O19" s="3"/>
      <c r="P19" s="78"/>
      <c r="Q19" s="30"/>
      <c r="R19" s="3"/>
      <c r="S19" s="3"/>
      <c r="T19" s="30"/>
      <c r="U19" s="3"/>
      <c r="V19" s="236"/>
      <c r="W19" s="67" t="s">
        <v>148</v>
      </c>
      <c r="X19" s="32"/>
      <c r="Y19" s="2"/>
      <c r="Z19" s="57"/>
      <c r="AC19" s="57">
        <f>SUM(AC14:AC18)</f>
        <v>29.000000000000004</v>
      </c>
      <c r="AD19" s="57">
        <f>SUM(AD14:AD18)</f>
        <v>23.5</v>
      </c>
      <c r="AE19" s="57">
        <f>SUM(AE14:AE18)</f>
        <v>113</v>
      </c>
      <c r="AF19" s="57">
        <f>AC19*4+AD19*9+AE19*4</f>
        <v>779.5</v>
      </c>
    </row>
    <row r="20" spans="2:35" ht="27.95" customHeight="1">
      <c r="B20" s="73"/>
      <c r="C20" s="74"/>
      <c r="D20" s="30"/>
      <c r="E20" s="30"/>
      <c r="F20" s="3"/>
      <c r="G20" s="3"/>
      <c r="H20" s="30"/>
      <c r="I20" s="3"/>
      <c r="J20" s="46"/>
      <c r="K20" s="118"/>
      <c r="L20" s="48"/>
      <c r="M20" s="30"/>
      <c r="N20" s="30"/>
      <c r="O20" s="3"/>
      <c r="P20" s="30"/>
      <c r="Q20" s="30"/>
      <c r="R20" s="3"/>
      <c r="S20" s="3"/>
      <c r="T20" s="30"/>
      <c r="U20" s="3"/>
      <c r="V20" s="237"/>
      <c r="W20" s="75">
        <f>W14*4+W16*9+W18*4</f>
        <v>684.5</v>
      </c>
      <c r="X20" s="36"/>
      <c r="Y20" s="79"/>
      <c r="Z20" s="60"/>
      <c r="AC20" s="76">
        <f>AC19*4/AF19</f>
        <v>0.14881334188582426</v>
      </c>
      <c r="AD20" s="76">
        <f>AD19*9/AF19</f>
        <v>0.27132777421423987</v>
      </c>
      <c r="AE20" s="76">
        <f>AE19*4/AF19</f>
        <v>0.5798588838999359</v>
      </c>
    </row>
    <row r="21" spans="2:35" s="26" customFormat="1" ht="42">
      <c r="B21" s="61">
        <v>9</v>
      </c>
      <c r="C21" s="234"/>
      <c r="D21" s="108" t="str">
        <f>舊格式!C32</f>
        <v>寶島白飯</v>
      </c>
      <c r="E21" s="108" t="s">
        <v>122</v>
      </c>
      <c r="F21" s="109" t="s">
        <v>123</v>
      </c>
      <c r="G21" s="110" t="str">
        <f>舊格式!C33</f>
        <v>古早味懷舊排骨</v>
      </c>
      <c r="H21" s="108" t="s">
        <v>77</v>
      </c>
      <c r="I21" s="109" t="s">
        <v>123</v>
      </c>
      <c r="J21" s="110" t="str">
        <f>舊格式!C34</f>
        <v>瓜仔肉燥(醃)</v>
      </c>
      <c r="K21" s="114" t="s">
        <v>125</v>
      </c>
      <c r="L21" s="109" t="s">
        <v>123</v>
      </c>
      <c r="M21" s="110" t="str">
        <f>舊格式!C35</f>
        <v>香炒竹筍</v>
      </c>
      <c r="N21" s="108" t="s">
        <v>125</v>
      </c>
      <c r="O21" s="109" t="s">
        <v>123</v>
      </c>
      <c r="P21" s="108" t="str">
        <f>舊格式!C36</f>
        <v>深色蔬菜</v>
      </c>
      <c r="Q21" s="108" t="s">
        <v>126</v>
      </c>
      <c r="R21" s="109" t="s">
        <v>123</v>
      </c>
      <c r="S21" s="108" t="str">
        <f>舊格式!C37</f>
        <v>味噌野菇湯(海)</v>
      </c>
      <c r="T21" s="108" t="s">
        <v>125</v>
      </c>
      <c r="U21" s="109" t="s">
        <v>123</v>
      </c>
      <c r="V21" s="235"/>
      <c r="W21" s="62" t="s">
        <v>17</v>
      </c>
      <c r="X21" s="25" t="s">
        <v>78</v>
      </c>
      <c r="Y21" s="34">
        <v>5.6</v>
      </c>
      <c r="Z21" s="57"/>
      <c r="AA21" s="57"/>
      <c r="AB21" s="58"/>
      <c r="AC21" s="57" t="s">
        <v>90</v>
      </c>
      <c r="AD21" s="57" t="s">
        <v>91</v>
      </c>
      <c r="AE21" s="57" t="s">
        <v>92</v>
      </c>
      <c r="AF21" s="57" t="s">
        <v>93</v>
      </c>
    </row>
    <row r="22" spans="2:35" s="38" customFormat="1" ht="27.75" customHeight="1">
      <c r="B22" s="63" t="s">
        <v>19</v>
      </c>
      <c r="C22" s="234"/>
      <c r="D22" s="3" t="s">
        <v>108</v>
      </c>
      <c r="E22" s="3"/>
      <c r="F22" s="3">
        <v>110</v>
      </c>
      <c r="G22" s="3" t="s">
        <v>201</v>
      </c>
      <c r="H22" s="3"/>
      <c r="I22" s="3">
        <v>40</v>
      </c>
      <c r="J22" s="3" t="s">
        <v>205</v>
      </c>
      <c r="K22" s="3"/>
      <c r="L22" s="3">
        <v>20</v>
      </c>
      <c r="M22" s="3" t="s">
        <v>206</v>
      </c>
      <c r="N22" s="82"/>
      <c r="O22" s="3">
        <v>50</v>
      </c>
      <c r="P22" s="3" t="str">
        <f>P21</f>
        <v>深色蔬菜</v>
      </c>
      <c r="Q22" s="3"/>
      <c r="R22" s="3">
        <v>120</v>
      </c>
      <c r="S22" s="3" t="s">
        <v>175</v>
      </c>
      <c r="T22" s="3"/>
      <c r="U22" s="3">
        <v>20</v>
      </c>
      <c r="V22" s="236"/>
      <c r="W22" s="64">
        <f>Y21*15+Y23*5+Y25*15+Y26*12</f>
        <v>96</v>
      </c>
      <c r="X22" s="27" t="s">
        <v>79</v>
      </c>
      <c r="Y22" s="35">
        <v>1.7</v>
      </c>
      <c r="Z22" s="37"/>
      <c r="AA22" s="58" t="s">
        <v>94</v>
      </c>
      <c r="AB22" s="58">
        <v>6</v>
      </c>
      <c r="AC22" s="58">
        <f>AB22*2</f>
        <v>12</v>
      </c>
      <c r="AD22" s="58"/>
      <c r="AE22" s="58">
        <f>AB22*15</f>
        <v>90</v>
      </c>
      <c r="AF22" s="58">
        <f>AC22*4+AE22*4</f>
        <v>408</v>
      </c>
    </row>
    <row r="23" spans="2:35" s="38" customFormat="1" ht="27.95" customHeight="1">
      <c r="B23" s="63">
        <v>25</v>
      </c>
      <c r="C23" s="234"/>
      <c r="D23" s="3"/>
      <c r="E23" s="3"/>
      <c r="F23" s="3"/>
      <c r="G23" s="3"/>
      <c r="H23" s="3"/>
      <c r="I23" s="3"/>
      <c r="J23" s="3" t="s">
        <v>161</v>
      </c>
      <c r="K23" s="3"/>
      <c r="L23" s="3">
        <v>30</v>
      </c>
      <c r="M23" s="3" t="s">
        <v>170</v>
      </c>
      <c r="N23" s="83"/>
      <c r="O23" s="3">
        <v>10</v>
      </c>
      <c r="P23" s="3"/>
      <c r="Q23" s="3"/>
      <c r="R23" s="3"/>
      <c r="S23" s="3" t="s">
        <v>179</v>
      </c>
      <c r="T23" s="3"/>
      <c r="U23" s="3">
        <v>10</v>
      </c>
      <c r="V23" s="236"/>
      <c r="W23" s="67" t="s">
        <v>21</v>
      </c>
      <c r="X23" s="28" t="s">
        <v>80</v>
      </c>
      <c r="Y23" s="35">
        <v>2.4</v>
      </c>
      <c r="Z23" s="39"/>
      <c r="AA23" s="68" t="s">
        <v>95</v>
      </c>
      <c r="AB23" s="58">
        <v>2</v>
      </c>
      <c r="AC23" s="69">
        <f>AB23*7</f>
        <v>14</v>
      </c>
      <c r="AD23" s="58">
        <f>AB23*5</f>
        <v>10</v>
      </c>
      <c r="AE23" s="58" t="s">
        <v>96</v>
      </c>
      <c r="AF23" s="70">
        <f>AC23*4+AD23*9</f>
        <v>146</v>
      </c>
    </row>
    <row r="24" spans="2:35" s="38" customFormat="1" ht="27.95" customHeight="1">
      <c r="B24" s="63" t="s">
        <v>87</v>
      </c>
      <c r="C24" s="234"/>
      <c r="D24" s="3"/>
      <c r="E24" s="3"/>
      <c r="F24" s="3"/>
      <c r="G24" s="3"/>
      <c r="H24" s="30"/>
      <c r="I24" s="3"/>
      <c r="J24" s="3" t="s">
        <v>208</v>
      </c>
      <c r="K24" s="3" t="s">
        <v>270</v>
      </c>
      <c r="L24" s="3">
        <v>5</v>
      </c>
      <c r="M24" s="3" t="s">
        <v>168</v>
      </c>
      <c r="N24" s="30"/>
      <c r="O24" s="3">
        <v>10</v>
      </c>
      <c r="P24" s="3"/>
      <c r="Q24" s="3"/>
      <c r="R24" s="3"/>
      <c r="S24" s="3" t="s">
        <v>203</v>
      </c>
      <c r="T24" s="77"/>
      <c r="U24" s="3">
        <v>5</v>
      </c>
      <c r="V24" s="236"/>
      <c r="W24" s="64">
        <f>Y22*5+Y24*5+Y26*8</f>
        <v>21</v>
      </c>
      <c r="X24" s="28" t="s">
        <v>81</v>
      </c>
      <c r="Y24" s="35">
        <v>2.5</v>
      </c>
      <c r="Z24" s="37"/>
      <c r="AA24" s="57" t="s">
        <v>97</v>
      </c>
      <c r="AB24" s="58">
        <v>1.5</v>
      </c>
      <c r="AC24" s="58">
        <f>AB24*1</f>
        <v>1.5</v>
      </c>
      <c r="AD24" s="58" t="s">
        <v>96</v>
      </c>
      <c r="AE24" s="58">
        <f>AB24*5</f>
        <v>7.5</v>
      </c>
      <c r="AF24" s="58">
        <f>AC24*4+AE24*4</f>
        <v>36</v>
      </c>
    </row>
    <row r="25" spans="2:35" s="38" customFormat="1" ht="27.95" customHeight="1">
      <c r="B25" s="238" t="s">
        <v>89</v>
      </c>
      <c r="C25" s="234"/>
      <c r="D25" s="3"/>
      <c r="E25" s="3"/>
      <c r="F25" s="3"/>
      <c r="G25" s="3"/>
      <c r="H25" s="30"/>
      <c r="I25" s="3"/>
      <c r="J25" s="3"/>
      <c r="K25" s="29"/>
      <c r="L25" s="3"/>
      <c r="M25" s="3"/>
      <c r="N25" s="29"/>
      <c r="O25" s="3"/>
      <c r="P25" s="3"/>
      <c r="Q25" s="3"/>
      <c r="R25" s="3"/>
      <c r="S25" s="3" t="s">
        <v>261</v>
      </c>
      <c r="T25" s="29" t="s">
        <v>262</v>
      </c>
      <c r="U25" s="3">
        <v>5</v>
      </c>
      <c r="V25" s="236"/>
      <c r="W25" s="67" t="s">
        <v>28</v>
      </c>
      <c r="X25" s="28" t="s">
        <v>83</v>
      </c>
      <c r="Y25" s="35">
        <v>0</v>
      </c>
      <c r="Z25" s="39"/>
      <c r="AA25" s="57" t="s">
        <v>99</v>
      </c>
      <c r="AB25" s="58">
        <v>2.5</v>
      </c>
      <c r="AC25" s="58"/>
      <c r="AD25" s="58">
        <f>AB25*5</f>
        <v>12.5</v>
      </c>
      <c r="AE25" s="58" t="s">
        <v>96</v>
      </c>
      <c r="AF25" s="58">
        <f>AD25*9</f>
        <v>112.5</v>
      </c>
    </row>
    <row r="26" spans="2:35" s="38" customFormat="1" ht="27.95" customHeight="1">
      <c r="B26" s="238"/>
      <c r="C26" s="234"/>
      <c r="D26" s="3"/>
      <c r="E26" s="3"/>
      <c r="F26" s="3"/>
      <c r="G26" s="80"/>
      <c r="H26" s="30"/>
      <c r="I26" s="3"/>
      <c r="J26" s="85"/>
      <c r="K26" s="30"/>
      <c r="L26" s="3"/>
      <c r="M26" s="3"/>
      <c r="N26" s="29"/>
      <c r="O26" s="3"/>
      <c r="P26" s="3"/>
      <c r="Q26" s="3"/>
      <c r="R26" s="3"/>
      <c r="S26" s="3"/>
      <c r="T26" s="30"/>
      <c r="U26" s="3"/>
      <c r="V26" s="236"/>
      <c r="W26" s="64">
        <f>Y21*2+Y22*7+Y23*1+Y26*8</f>
        <v>25.5</v>
      </c>
      <c r="X26" s="31" t="s">
        <v>84</v>
      </c>
      <c r="Y26" s="35">
        <v>0</v>
      </c>
      <c r="Z26" s="37"/>
      <c r="AA26" s="57" t="s">
        <v>100</v>
      </c>
      <c r="AB26" s="58"/>
      <c r="AC26" s="57"/>
      <c r="AD26" s="57"/>
      <c r="AE26" s="57">
        <f>AB26*15</f>
        <v>0</v>
      </c>
      <c r="AF26" s="57"/>
    </row>
    <row r="27" spans="2:35" s="38" customFormat="1" ht="27.95" customHeight="1">
      <c r="B27" s="71" t="s">
        <v>85</v>
      </c>
      <c r="C27" s="44"/>
      <c r="D27" s="3"/>
      <c r="E27" s="30"/>
      <c r="F27" s="3"/>
      <c r="G27" s="3"/>
      <c r="H27" s="30"/>
      <c r="I27" s="3"/>
      <c r="J27" s="29"/>
      <c r="K27" s="29"/>
      <c r="L27" s="3"/>
      <c r="M27" s="3"/>
      <c r="N27" s="30"/>
      <c r="O27" s="3"/>
      <c r="P27" s="29"/>
      <c r="Q27" s="30"/>
      <c r="R27" s="3"/>
      <c r="S27" s="3"/>
      <c r="T27" s="30"/>
      <c r="U27" s="3"/>
      <c r="V27" s="236"/>
      <c r="W27" s="67" t="s">
        <v>86</v>
      </c>
      <c r="X27" s="32"/>
      <c r="Y27" s="2"/>
      <c r="Z27" s="39"/>
      <c r="AA27" s="57"/>
      <c r="AB27" s="58"/>
      <c r="AC27" s="57">
        <f>SUM(AC22:AC26)</f>
        <v>27.5</v>
      </c>
      <c r="AD27" s="57">
        <f>SUM(AD22:AD26)</f>
        <v>22.5</v>
      </c>
      <c r="AE27" s="57">
        <f>SUM(AE22:AE26)</f>
        <v>97.5</v>
      </c>
      <c r="AF27" s="57">
        <f>AC27*4+AD27*9+AE27*4</f>
        <v>702.5</v>
      </c>
    </row>
    <row r="28" spans="2:35" s="38" customFormat="1" ht="27.95" customHeight="1" thickBot="1">
      <c r="B28" s="81"/>
      <c r="C28" s="45"/>
      <c r="D28" s="30"/>
      <c r="E28" s="30"/>
      <c r="F28" s="3"/>
      <c r="G28" s="3"/>
      <c r="H28" s="30"/>
      <c r="I28" s="3"/>
      <c r="J28" s="29"/>
      <c r="K28" s="30"/>
      <c r="L28" s="3"/>
      <c r="M28" s="3"/>
      <c r="N28" s="30"/>
      <c r="O28" s="3"/>
      <c r="P28" s="3"/>
      <c r="Q28" s="30"/>
      <c r="R28" s="3"/>
      <c r="S28" s="3"/>
      <c r="T28" s="30"/>
      <c r="U28" s="3"/>
      <c r="V28" s="237"/>
      <c r="W28" s="75">
        <f>W22*4+W24*9+W26*4</f>
        <v>675</v>
      </c>
      <c r="X28" s="33"/>
      <c r="Y28" s="79"/>
      <c r="Z28" s="37"/>
      <c r="AA28" s="39"/>
      <c r="AB28" s="40"/>
      <c r="AC28" s="76">
        <f>AC27*4/AF27</f>
        <v>0.15658362989323843</v>
      </c>
      <c r="AD28" s="76">
        <f>AD27*9/AF27</f>
        <v>0.28825622775800713</v>
      </c>
      <c r="AE28" s="76">
        <f>AE27*4/AF27</f>
        <v>0.55516014234875444</v>
      </c>
      <c r="AF28" s="39"/>
    </row>
    <row r="29" spans="2:35" s="26" customFormat="1" ht="42">
      <c r="B29" s="61">
        <v>9</v>
      </c>
      <c r="C29" s="234"/>
      <c r="D29" s="108" t="str">
        <f>舊格式!D32</f>
        <v>小米飯</v>
      </c>
      <c r="E29" s="108" t="s">
        <v>104</v>
      </c>
      <c r="F29" s="109" t="s">
        <v>102</v>
      </c>
      <c r="G29" s="110" t="str">
        <f>舊格式!D33</f>
        <v>檸檬雞翅</v>
      </c>
      <c r="H29" s="108" t="s">
        <v>105</v>
      </c>
      <c r="I29" s="109" t="s">
        <v>102</v>
      </c>
      <c r="J29" s="111" t="str">
        <f>舊格式!D34</f>
        <v>客家鹹豬肉(醃)</v>
      </c>
      <c r="K29" s="112" t="s">
        <v>101</v>
      </c>
      <c r="L29" s="109" t="s">
        <v>102</v>
      </c>
      <c r="M29" s="110" t="str">
        <f>舊格式!D35</f>
        <v>塔香海茸</v>
      </c>
      <c r="N29" s="108" t="s">
        <v>101</v>
      </c>
      <c r="O29" s="109" t="s">
        <v>102</v>
      </c>
      <c r="P29" s="108" t="str">
        <f>舊格式!D36</f>
        <v>淺色蔬菜</v>
      </c>
      <c r="Q29" s="108" t="s">
        <v>106</v>
      </c>
      <c r="R29" s="109" t="s">
        <v>102</v>
      </c>
      <c r="S29" s="108" t="str">
        <f>舊格式!D37</f>
        <v>玉米蛋花湯</v>
      </c>
      <c r="T29" s="108" t="s">
        <v>107</v>
      </c>
      <c r="U29" s="109" t="s">
        <v>102</v>
      </c>
      <c r="V29" s="235"/>
      <c r="W29" s="62" t="s">
        <v>17</v>
      </c>
      <c r="X29" s="25" t="s">
        <v>78</v>
      </c>
      <c r="Y29" s="1">
        <v>5.8</v>
      </c>
      <c r="Z29" s="57"/>
      <c r="AA29" s="57"/>
      <c r="AB29" s="58"/>
      <c r="AC29" s="57" t="s">
        <v>90</v>
      </c>
      <c r="AD29" s="57" t="s">
        <v>91</v>
      </c>
      <c r="AE29" s="57" t="s">
        <v>92</v>
      </c>
      <c r="AF29" s="57" t="s">
        <v>93</v>
      </c>
    </row>
    <row r="30" spans="2:35" ht="27.95" customHeight="1">
      <c r="B30" s="63" t="s">
        <v>19</v>
      </c>
      <c r="C30" s="234"/>
      <c r="D30" s="3" t="s">
        <v>108</v>
      </c>
      <c r="E30" s="3"/>
      <c r="F30" s="3">
        <v>90</v>
      </c>
      <c r="G30" s="3" t="s">
        <v>274</v>
      </c>
      <c r="H30" s="3"/>
      <c r="I30" s="3">
        <v>35</v>
      </c>
      <c r="J30" s="3" t="s">
        <v>161</v>
      </c>
      <c r="K30" s="3"/>
      <c r="L30" s="3">
        <v>40</v>
      </c>
      <c r="M30" s="3" t="s">
        <v>263</v>
      </c>
      <c r="N30" s="3"/>
      <c r="O30" s="3">
        <v>60</v>
      </c>
      <c r="P30" s="3" t="str">
        <f>P29</f>
        <v>淺色蔬菜</v>
      </c>
      <c r="Q30" s="3"/>
      <c r="R30" s="3">
        <v>120</v>
      </c>
      <c r="S30" s="3" t="s">
        <v>246</v>
      </c>
      <c r="T30" s="3"/>
      <c r="U30" s="3">
        <v>20</v>
      </c>
      <c r="V30" s="236"/>
      <c r="W30" s="64">
        <f>Y29*15+Y31*5+Y33*15+Y34*12</f>
        <v>98.5</v>
      </c>
      <c r="X30" s="27" t="s">
        <v>79</v>
      </c>
      <c r="Y30" s="2">
        <v>1.8</v>
      </c>
      <c r="Z30" s="60"/>
      <c r="AA30" s="58" t="s">
        <v>94</v>
      </c>
      <c r="AB30" s="58">
        <v>6</v>
      </c>
      <c r="AC30" s="58">
        <f>AB30*2</f>
        <v>12</v>
      </c>
      <c r="AD30" s="58"/>
      <c r="AE30" s="58">
        <f>AB30*15</f>
        <v>90</v>
      </c>
      <c r="AF30" s="58">
        <f>AC30*4+AE30*4</f>
        <v>408</v>
      </c>
    </row>
    <row r="31" spans="2:35" ht="27.95" customHeight="1">
      <c r="B31" s="63">
        <v>26</v>
      </c>
      <c r="C31" s="234"/>
      <c r="D31" s="3" t="s">
        <v>166</v>
      </c>
      <c r="E31" s="3"/>
      <c r="F31" s="3">
        <v>20</v>
      </c>
      <c r="G31" s="3"/>
      <c r="H31" s="3"/>
      <c r="I31" s="3"/>
      <c r="J31" s="3" t="s">
        <v>264</v>
      </c>
      <c r="K31" s="3" t="s">
        <v>270</v>
      </c>
      <c r="L31" s="3">
        <v>20</v>
      </c>
      <c r="M31" s="3" t="s">
        <v>265</v>
      </c>
      <c r="N31" s="3"/>
      <c r="O31" s="3">
        <v>5</v>
      </c>
      <c r="P31" s="3"/>
      <c r="Q31" s="3"/>
      <c r="R31" s="3"/>
      <c r="S31" s="3" t="s">
        <v>164</v>
      </c>
      <c r="T31" s="30"/>
      <c r="U31" s="3">
        <v>20</v>
      </c>
      <c r="V31" s="236"/>
      <c r="W31" s="67" t="s">
        <v>21</v>
      </c>
      <c r="X31" s="28" t="s">
        <v>80</v>
      </c>
      <c r="Y31" s="2">
        <v>2.2999999999999998</v>
      </c>
      <c r="Z31" s="57"/>
      <c r="AA31" s="68" t="s">
        <v>95</v>
      </c>
      <c r="AB31" s="58">
        <v>2.2999999999999998</v>
      </c>
      <c r="AC31" s="69">
        <f>AB31*7</f>
        <v>16.099999999999998</v>
      </c>
      <c r="AD31" s="58">
        <f>AB31*5</f>
        <v>11.5</v>
      </c>
      <c r="AE31" s="58" t="s">
        <v>96</v>
      </c>
      <c r="AF31" s="70">
        <f>AC31*4+AD31*9</f>
        <v>167.89999999999998</v>
      </c>
    </row>
    <row r="32" spans="2:35" ht="27.95" customHeight="1">
      <c r="B32" s="63" t="s">
        <v>23</v>
      </c>
      <c r="C32" s="234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236"/>
      <c r="W32" s="64">
        <f>Y30*5+Y32*5+Y34*8</f>
        <v>21</v>
      </c>
      <c r="X32" s="28" t="s">
        <v>81</v>
      </c>
      <c r="Y32" s="2">
        <v>2.4</v>
      </c>
      <c r="Z32" s="60"/>
      <c r="AA32" s="57" t="s">
        <v>97</v>
      </c>
      <c r="AB32" s="58">
        <v>1.5</v>
      </c>
      <c r="AC32" s="58">
        <f>AB32*1</f>
        <v>1.5</v>
      </c>
      <c r="AD32" s="58" t="s">
        <v>96</v>
      </c>
      <c r="AE32" s="58">
        <f>AB32*5</f>
        <v>7.5</v>
      </c>
      <c r="AF32" s="58">
        <f>AC32*4+AE32*4</f>
        <v>36</v>
      </c>
    </row>
    <row r="33" spans="2:32" ht="27.95" customHeight="1">
      <c r="B33" s="238" t="s">
        <v>98</v>
      </c>
      <c r="C33" s="234"/>
      <c r="D33" s="29"/>
      <c r="E33" s="30"/>
      <c r="F33" s="3"/>
      <c r="G33" s="96"/>
      <c r="H33" s="38"/>
      <c r="I33" s="97"/>
      <c r="J33" s="85"/>
      <c r="K33" s="3"/>
      <c r="L33" s="3"/>
      <c r="M33" s="3"/>
      <c r="N33" s="29"/>
      <c r="O33" s="3"/>
      <c r="P33" s="3"/>
      <c r="Q33" s="3"/>
      <c r="R33" s="3"/>
      <c r="S33" s="3"/>
      <c r="T33" s="30"/>
      <c r="U33" s="3"/>
      <c r="V33" s="236"/>
      <c r="W33" s="67" t="s">
        <v>28</v>
      </c>
      <c r="X33" s="28" t="s">
        <v>83</v>
      </c>
      <c r="Y33" s="2">
        <v>0</v>
      </c>
      <c r="Z33" s="57"/>
      <c r="AA33" s="57" t="s">
        <v>99</v>
      </c>
      <c r="AB33" s="58">
        <v>2.5</v>
      </c>
      <c r="AC33" s="58"/>
      <c r="AD33" s="58">
        <f>AB33*5</f>
        <v>12.5</v>
      </c>
      <c r="AE33" s="58" t="s">
        <v>96</v>
      </c>
      <c r="AF33" s="58">
        <f>AD33*9</f>
        <v>112.5</v>
      </c>
    </row>
    <row r="34" spans="2:32" ht="27.95" customHeight="1">
      <c r="B34" s="238"/>
      <c r="C34" s="234"/>
      <c r="D34" s="29"/>
      <c r="E34" s="29"/>
      <c r="F34" s="3"/>
      <c r="G34" s="3"/>
      <c r="H34" s="30"/>
      <c r="I34" s="3"/>
      <c r="J34" s="85"/>
      <c r="K34" s="3"/>
      <c r="L34" s="3"/>
      <c r="M34" s="3"/>
      <c r="N34" s="29"/>
      <c r="O34" s="3"/>
      <c r="P34" s="3"/>
      <c r="Q34" s="30"/>
      <c r="R34" s="3"/>
      <c r="S34" s="3"/>
      <c r="T34" s="30"/>
      <c r="U34" s="3"/>
      <c r="V34" s="236"/>
      <c r="W34" s="64">
        <f>Y29*2+Y30*7+Y31*1+Y34*8</f>
        <v>26.5</v>
      </c>
      <c r="X34" s="31" t="s">
        <v>84</v>
      </c>
      <c r="Y34" s="79">
        <v>0</v>
      </c>
      <c r="Z34" s="60"/>
      <c r="AA34" s="57" t="s">
        <v>100</v>
      </c>
      <c r="AB34" s="58">
        <v>1</v>
      </c>
      <c r="AE34" s="57">
        <f>AB34*15</f>
        <v>15</v>
      </c>
    </row>
    <row r="35" spans="2:32" ht="27.95" customHeight="1">
      <c r="B35" s="71" t="s">
        <v>85</v>
      </c>
      <c r="C35" s="72"/>
      <c r="D35" s="30"/>
      <c r="E35" s="30"/>
      <c r="F35" s="3"/>
      <c r="G35" s="3"/>
      <c r="H35" s="29"/>
      <c r="I35" s="3"/>
      <c r="J35" s="3"/>
      <c r="K35" s="30"/>
      <c r="L35" s="3"/>
      <c r="M35" s="3"/>
      <c r="N35" s="30"/>
      <c r="O35" s="3"/>
      <c r="P35" s="3"/>
      <c r="Q35" s="30"/>
      <c r="R35" s="3"/>
      <c r="S35" s="3"/>
      <c r="T35" s="30"/>
      <c r="U35" s="3"/>
      <c r="V35" s="236"/>
      <c r="W35" s="67" t="s">
        <v>86</v>
      </c>
      <c r="X35" s="32"/>
      <c r="Y35" s="2"/>
      <c r="Z35" s="57"/>
      <c r="AC35" s="57">
        <f>SUM(AC30:AC34)</f>
        <v>29.599999999999998</v>
      </c>
      <c r="AD35" s="57">
        <f>SUM(AD30:AD34)</f>
        <v>24</v>
      </c>
      <c r="AE35" s="57">
        <f>SUM(AE30:AE34)</f>
        <v>112.5</v>
      </c>
      <c r="AF35" s="57">
        <f>AC35*4+AD35*9+AE35*4</f>
        <v>784.4</v>
      </c>
    </row>
    <row r="36" spans="2:32" ht="27.95" customHeight="1">
      <c r="B36" s="73"/>
      <c r="C36" s="74"/>
      <c r="D36" s="30"/>
      <c r="E36" s="30"/>
      <c r="F36" s="3"/>
      <c r="G36" s="29"/>
      <c r="H36" s="29"/>
      <c r="I36" s="3"/>
      <c r="J36" s="3"/>
      <c r="K36" s="30"/>
      <c r="L36" s="30"/>
      <c r="M36" s="3"/>
      <c r="N36" s="30"/>
      <c r="O36" s="3"/>
      <c r="P36" s="3"/>
      <c r="Q36" s="30"/>
      <c r="R36" s="3"/>
      <c r="S36" s="3"/>
      <c r="T36" s="30"/>
      <c r="U36" s="3"/>
      <c r="V36" s="237"/>
      <c r="W36" s="75">
        <f>W30*4+W32*9+W34*4</f>
        <v>689</v>
      </c>
      <c r="X36" s="36"/>
      <c r="Y36" s="2"/>
      <c r="Z36" s="60"/>
      <c r="AC36" s="76">
        <f>AC35*4/AF35</f>
        <v>0.15094339622641509</v>
      </c>
      <c r="AD36" s="76">
        <f>AD35*9/AF35</f>
        <v>0.27536970933197347</v>
      </c>
      <c r="AE36" s="76">
        <f>AE35*4/AF35</f>
        <v>0.57368689444161147</v>
      </c>
    </row>
    <row r="37" spans="2:32" s="26" customFormat="1" ht="42">
      <c r="B37" s="61">
        <v>9</v>
      </c>
      <c r="C37" s="234"/>
      <c r="D37" s="108" t="str">
        <f>舊格式!E32</f>
        <v>沙茶肉絲炒飯</v>
      </c>
      <c r="E37" s="108" t="s">
        <v>16</v>
      </c>
      <c r="F37" s="109" t="s">
        <v>102</v>
      </c>
      <c r="G37" s="110" t="str">
        <f>舊格式!E33</f>
        <v>紐澳良雞排(炸)</v>
      </c>
      <c r="H37" s="108" t="s">
        <v>103</v>
      </c>
      <c r="I37" s="109" t="s">
        <v>102</v>
      </c>
      <c r="J37" s="110" t="str">
        <f>舊格式!E34</f>
        <v>太祖魷魚羹(海芡)</v>
      </c>
      <c r="K37" s="108" t="s">
        <v>105</v>
      </c>
      <c r="L37" s="109" t="s">
        <v>102</v>
      </c>
      <c r="M37" s="111" t="str">
        <f>舊格式!E35</f>
        <v>豬肉餡餅(冷)</v>
      </c>
      <c r="N37" s="112" t="s">
        <v>13</v>
      </c>
      <c r="O37" s="109" t="s">
        <v>102</v>
      </c>
      <c r="P37" s="108" t="str">
        <f>舊格式!E36</f>
        <v>深色蔬菜</v>
      </c>
      <c r="Q37" s="108" t="s">
        <v>106</v>
      </c>
      <c r="R37" s="109" t="s">
        <v>102</v>
      </c>
      <c r="S37" s="108" t="str">
        <f>舊格式!E37</f>
        <v>白玉上排湯</v>
      </c>
      <c r="T37" s="108" t="s">
        <v>107</v>
      </c>
      <c r="U37" s="109" t="s">
        <v>102</v>
      </c>
      <c r="V37" s="235"/>
      <c r="W37" s="62" t="s">
        <v>17</v>
      </c>
      <c r="X37" s="25" t="s">
        <v>78</v>
      </c>
      <c r="Y37" s="1">
        <v>5.8</v>
      </c>
      <c r="Z37" s="57"/>
      <c r="AA37" s="57"/>
      <c r="AB37" s="58"/>
      <c r="AC37" s="57" t="s">
        <v>90</v>
      </c>
      <c r="AD37" s="57" t="s">
        <v>91</v>
      </c>
      <c r="AE37" s="57" t="s">
        <v>92</v>
      </c>
      <c r="AF37" s="57" t="s">
        <v>93</v>
      </c>
    </row>
    <row r="38" spans="2:32" ht="27.95" customHeight="1">
      <c r="B38" s="63" t="s">
        <v>19</v>
      </c>
      <c r="C38" s="234"/>
      <c r="D38" s="3" t="s">
        <v>108</v>
      </c>
      <c r="E38" s="3"/>
      <c r="F38" s="3">
        <v>110</v>
      </c>
      <c r="G38" s="3" t="s">
        <v>173</v>
      </c>
      <c r="H38" s="3"/>
      <c r="I38" s="3">
        <v>40</v>
      </c>
      <c r="J38" s="215" t="s">
        <v>435</v>
      </c>
      <c r="K38" s="216"/>
      <c r="L38" s="216">
        <v>50</v>
      </c>
      <c r="M38" s="3" t="s">
        <v>433</v>
      </c>
      <c r="N38" s="3" t="s">
        <v>434</v>
      </c>
      <c r="O38" s="3">
        <v>40</v>
      </c>
      <c r="P38" s="3" t="str">
        <f>P37</f>
        <v>深色蔬菜</v>
      </c>
      <c r="Q38" s="3"/>
      <c r="R38" s="3">
        <v>120</v>
      </c>
      <c r="S38" s="3" t="s">
        <v>111</v>
      </c>
      <c r="T38" s="3"/>
      <c r="U38" s="3">
        <v>30</v>
      </c>
      <c r="V38" s="236"/>
      <c r="W38" s="64">
        <f>Y37*15+Y39*5+Y41*15+Y42*12</f>
        <v>100</v>
      </c>
      <c r="X38" s="27" t="s">
        <v>79</v>
      </c>
      <c r="Y38" s="2">
        <v>1.8</v>
      </c>
      <c r="Z38" s="60"/>
      <c r="AA38" s="58" t="s">
        <v>94</v>
      </c>
      <c r="AB38" s="58">
        <v>6</v>
      </c>
      <c r="AC38" s="58">
        <f>AB38*2</f>
        <v>12</v>
      </c>
      <c r="AD38" s="58"/>
      <c r="AE38" s="58">
        <f>AB38*15</f>
        <v>90</v>
      </c>
      <c r="AF38" s="58">
        <f>AC38*4+AE38*4</f>
        <v>408</v>
      </c>
    </row>
    <row r="39" spans="2:32" ht="27.95" customHeight="1">
      <c r="B39" s="63">
        <v>27</v>
      </c>
      <c r="C39" s="234"/>
      <c r="D39" s="3" t="s">
        <v>117</v>
      </c>
      <c r="E39" s="3"/>
      <c r="F39" s="3">
        <v>20</v>
      </c>
      <c r="G39" s="3"/>
      <c r="H39" s="3"/>
      <c r="I39" s="3"/>
      <c r="J39" s="215" t="s">
        <v>436</v>
      </c>
      <c r="K39" s="216"/>
      <c r="L39" s="216">
        <v>5</v>
      </c>
      <c r="M39" s="3"/>
      <c r="N39" s="3"/>
      <c r="O39" s="3"/>
      <c r="P39" s="3"/>
      <c r="Q39" s="3"/>
      <c r="R39" s="3"/>
      <c r="S39" s="3" t="s">
        <v>114</v>
      </c>
      <c r="T39" s="29"/>
      <c r="U39" s="3">
        <v>10</v>
      </c>
      <c r="V39" s="236"/>
      <c r="W39" s="67" t="s">
        <v>21</v>
      </c>
      <c r="X39" s="28" t="s">
        <v>80</v>
      </c>
      <c r="Y39" s="2">
        <v>2.6</v>
      </c>
      <c r="Z39" s="57"/>
      <c r="AA39" s="68" t="s">
        <v>95</v>
      </c>
      <c r="AB39" s="58">
        <v>2.2999999999999998</v>
      </c>
      <c r="AC39" s="69">
        <f>AB39*7</f>
        <v>16.099999999999998</v>
      </c>
      <c r="AD39" s="58">
        <f>AB39*5</f>
        <v>11.5</v>
      </c>
      <c r="AE39" s="58" t="s">
        <v>96</v>
      </c>
      <c r="AF39" s="70">
        <f>AC39*4+AD39*9</f>
        <v>167.89999999999998</v>
      </c>
    </row>
    <row r="40" spans="2:32" ht="27.95" customHeight="1">
      <c r="B40" s="63" t="s">
        <v>23</v>
      </c>
      <c r="C40" s="234"/>
      <c r="D40" s="3" t="s">
        <v>110</v>
      </c>
      <c r="E40" s="30"/>
      <c r="F40" s="3">
        <v>10</v>
      </c>
      <c r="G40" s="3"/>
      <c r="H40" s="3"/>
      <c r="I40" s="3"/>
      <c r="J40" s="215" t="s">
        <v>437</v>
      </c>
      <c r="K40" s="215"/>
      <c r="L40" s="216">
        <v>5</v>
      </c>
      <c r="M40" s="85"/>
      <c r="N40" s="3"/>
      <c r="O40" s="3"/>
      <c r="P40" s="3"/>
      <c r="Q40" s="3"/>
      <c r="R40" s="3"/>
      <c r="S40" s="3"/>
      <c r="T40" s="30"/>
      <c r="U40" s="3"/>
      <c r="V40" s="236"/>
      <c r="W40" s="64">
        <f>Y38*5+Y40*5+Y42*8</f>
        <v>22.5</v>
      </c>
      <c r="X40" s="28" t="s">
        <v>81</v>
      </c>
      <c r="Y40" s="2">
        <v>2.7</v>
      </c>
      <c r="Z40" s="60"/>
      <c r="AA40" s="57" t="s">
        <v>97</v>
      </c>
      <c r="AB40" s="58">
        <v>1.6</v>
      </c>
      <c r="AC40" s="58">
        <f>AB40*1</f>
        <v>1.6</v>
      </c>
      <c r="AD40" s="58" t="s">
        <v>96</v>
      </c>
      <c r="AE40" s="58">
        <f>AB40*5</f>
        <v>8</v>
      </c>
      <c r="AF40" s="58">
        <f>AC40*4+AE40*4</f>
        <v>38.4</v>
      </c>
    </row>
    <row r="41" spans="2:32" ht="27.95" customHeight="1">
      <c r="B41" s="238" t="s">
        <v>116</v>
      </c>
      <c r="C41" s="234"/>
      <c r="D41" s="3" t="s">
        <v>112</v>
      </c>
      <c r="E41" s="30"/>
      <c r="F41" s="3">
        <v>10</v>
      </c>
      <c r="G41" s="3"/>
      <c r="H41" s="3"/>
      <c r="I41" s="3"/>
      <c r="J41" s="215" t="s">
        <v>438</v>
      </c>
      <c r="K41" s="217" t="s">
        <v>439</v>
      </c>
      <c r="L41" s="215">
        <v>15</v>
      </c>
      <c r="M41" s="103"/>
      <c r="N41" s="29"/>
      <c r="O41" s="3"/>
      <c r="P41" s="3"/>
      <c r="Q41" s="3"/>
      <c r="R41" s="3"/>
      <c r="S41" s="85"/>
      <c r="T41" s="30"/>
      <c r="U41" s="3"/>
      <c r="V41" s="236"/>
      <c r="W41" s="67" t="s">
        <v>28</v>
      </c>
      <c r="X41" s="28" t="s">
        <v>83</v>
      </c>
      <c r="Y41" s="2">
        <v>0</v>
      </c>
      <c r="Z41" s="57"/>
      <c r="AA41" s="57" t="s">
        <v>99</v>
      </c>
      <c r="AB41" s="58">
        <v>2.5</v>
      </c>
      <c r="AC41" s="58"/>
      <c r="AD41" s="58">
        <f>AB41*5</f>
        <v>12.5</v>
      </c>
      <c r="AE41" s="58" t="s">
        <v>96</v>
      </c>
      <c r="AF41" s="58">
        <f>AD41*9</f>
        <v>112.5</v>
      </c>
    </row>
    <row r="42" spans="2:32" ht="27.95" customHeight="1">
      <c r="B42" s="238"/>
      <c r="C42" s="234"/>
      <c r="D42" s="29" t="s">
        <v>266</v>
      </c>
      <c r="E42" s="29"/>
      <c r="F42" s="3">
        <v>3</v>
      </c>
      <c r="G42" s="3"/>
      <c r="H42" s="30"/>
      <c r="I42" s="3"/>
      <c r="J42" s="218" t="s">
        <v>440</v>
      </c>
      <c r="K42" s="219"/>
      <c r="L42" s="215">
        <v>10</v>
      </c>
      <c r="M42" s="3"/>
      <c r="N42" s="30"/>
      <c r="O42" s="3"/>
      <c r="P42" s="3"/>
      <c r="Q42" s="30"/>
      <c r="R42" s="3"/>
      <c r="S42" s="85"/>
      <c r="T42" s="30"/>
      <c r="U42" s="3"/>
      <c r="V42" s="236"/>
      <c r="W42" s="64">
        <f>Y37*2+Y38*7+Y39*1+Y42*8</f>
        <v>26.8</v>
      </c>
      <c r="X42" s="31" t="s">
        <v>84</v>
      </c>
      <c r="Y42" s="2">
        <v>0</v>
      </c>
      <c r="Z42" s="60"/>
      <c r="AA42" s="57" t="s">
        <v>100</v>
      </c>
      <c r="AE42" s="57">
        <f>AB42*15</f>
        <v>0</v>
      </c>
    </row>
    <row r="43" spans="2:32" ht="27.95" customHeight="1">
      <c r="B43" s="71" t="s">
        <v>85</v>
      </c>
      <c r="C43" s="72"/>
      <c r="D43" s="30"/>
      <c r="E43" s="30"/>
      <c r="F43" s="3"/>
      <c r="G43" s="3"/>
      <c r="H43" s="30"/>
      <c r="I43" s="3"/>
      <c r="J43" s="3"/>
      <c r="K43" s="29"/>
      <c r="L43" s="3"/>
      <c r="M43" s="3"/>
      <c r="N43" s="30"/>
      <c r="O43" s="3"/>
      <c r="P43" s="3"/>
      <c r="Q43" s="30"/>
      <c r="R43" s="3"/>
      <c r="S43" s="85"/>
      <c r="T43" s="30"/>
      <c r="U43" s="3"/>
      <c r="V43" s="236"/>
      <c r="W43" s="67" t="s">
        <v>86</v>
      </c>
      <c r="X43" s="32"/>
      <c r="Y43" s="35"/>
      <c r="Z43" s="57"/>
      <c r="AC43" s="57">
        <f>SUM(AC38:AC42)</f>
        <v>29.7</v>
      </c>
      <c r="AD43" s="57">
        <f>SUM(AD38:AD42)</f>
        <v>24</v>
      </c>
      <c r="AE43" s="57">
        <f>SUM(AE38:AE42)</f>
        <v>98</v>
      </c>
      <c r="AF43" s="57">
        <f>AC43*4+AD43*9+AE43*4</f>
        <v>726.8</v>
      </c>
    </row>
    <row r="44" spans="2:32" ht="27.95" customHeight="1" thickBot="1">
      <c r="B44" s="87"/>
      <c r="C44" s="74"/>
      <c r="D44" s="49"/>
      <c r="E44" s="49"/>
      <c r="F44" s="50"/>
      <c r="G44" s="50"/>
      <c r="H44" s="49"/>
      <c r="I44" s="50"/>
      <c r="J44" s="50"/>
      <c r="K44" s="29"/>
      <c r="L44" s="3"/>
      <c r="M44" s="49"/>
      <c r="N44" s="49"/>
      <c r="O44" s="50"/>
      <c r="P44" s="50"/>
      <c r="Q44" s="49"/>
      <c r="R44" s="50"/>
      <c r="S44" s="50"/>
      <c r="T44" s="49"/>
      <c r="U44" s="50"/>
      <c r="V44" s="237"/>
      <c r="W44" s="75">
        <f>W38*4+W40*9+W42*4</f>
        <v>709.7</v>
      </c>
      <c r="X44" s="105"/>
      <c r="Y44" s="88"/>
      <c r="Z44" s="60"/>
      <c r="AC44" s="76">
        <f>AC43*4/AF43</f>
        <v>0.16345624656026417</v>
      </c>
      <c r="AD44" s="76">
        <f>AD43*9/AF43</f>
        <v>0.29719317556411667</v>
      </c>
      <c r="AE44" s="76">
        <f>AE43*4/AF43</f>
        <v>0.53935057787561924</v>
      </c>
    </row>
    <row r="45" spans="2:32" ht="21.75" customHeight="1">
      <c r="C45" s="57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90"/>
    </row>
    <row r="46" spans="2:32" ht="20.45" customHeight="1">
      <c r="B46" s="58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</row>
    <row r="47" spans="2:32">
      <c r="Y47" s="55"/>
    </row>
    <row r="48" spans="2:32">
      <c r="Y48" s="55"/>
    </row>
    <row r="49" spans="25:25">
      <c r="Y49" s="55"/>
    </row>
    <row r="50" spans="25:25">
      <c r="Y50" s="55"/>
    </row>
    <row r="51" spans="25:25">
      <c r="Y51" s="55"/>
    </row>
    <row r="52" spans="25:25">
      <c r="Y52" s="55"/>
    </row>
  </sheetData>
  <mergeCells count="19">
    <mergeCell ref="D45:Y46"/>
    <mergeCell ref="C13:C18"/>
    <mergeCell ref="V13:V20"/>
    <mergeCell ref="B17:B18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B1:Y1"/>
    <mergeCell ref="B2:G2"/>
    <mergeCell ref="S2:Y3"/>
    <mergeCell ref="C5:C10"/>
    <mergeCell ref="V5:V12"/>
    <mergeCell ref="B9:B10"/>
  </mergeCells>
  <phoneticPr fontId="19" type="noConversion"/>
  <pageMargins left="1.28" right="0.17" top="0.18" bottom="0.17" header="0.5" footer="0.23"/>
  <pageSetup paperSize="9" scale="43" orientation="landscape" copies="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zoomScale="55" zoomScaleNormal="55" workbookViewId="0">
      <selection activeCell="L9" sqref="L9"/>
    </sheetView>
  </sheetViews>
  <sheetFormatPr defaultColWidth="9" defaultRowHeight="20.25"/>
  <cols>
    <col min="1" max="1" width="1.875" style="65" customWidth="1"/>
    <col min="2" max="2" width="4.875" style="89" customWidth="1"/>
    <col min="3" max="3" width="0" style="65" hidden="1" customWidth="1"/>
    <col min="4" max="4" width="18.625" style="65" customWidth="1"/>
    <col min="5" max="5" width="5.625" style="66" customWidth="1"/>
    <col min="6" max="6" width="9.625" style="65" customWidth="1"/>
    <col min="7" max="7" width="18.625" style="65" customWidth="1"/>
    <col min="8" max="8" width="5.625" style="66" customWidth="1"/>
    <col min="9" max="9" width="9.625" style="65" customWidth="1"/>
    <col min="10" max="10" width="18.625" style="65" customWidth="1"/>
    <col min="11" max="11" width="5.625" style="66" customWidth="1"/>
    <col min="12" max="12" width="11.875" style="66" customWidth="1"/>
    <col min="13" max="13" width="18.625" style="66" customWidth="1"/>
    <col min="14" max="14" width="5.625" style="66" customWidth="1"/>
    <col min="15" max="15" width="9.625" style="65" customWidth="1"/>
    <col min="16" max="16" width="18.625" style="65" customWidth="1"/>
    <col min="17" max="17" width="5.625" style="66" customWidth="1"/>
    <col min="18" max="18" width="9.625" style="65" customWidth="1"/>
    <col min="19" max="19" width="18.625" style="65" customWidth="1"/>
    <col min="20" max="20" width="5.625" style="66" customWidth="1"/>
    <col min="21" max="21" width="9.625" style="65" customWidth="1"/>
    <col min="22" max="22" width="5.25" style="65" customWidth="1"/>
    <col min="23" max="23" width="11.75" style="53" customWidth="1"/>
    <col min="24" max="24" width="11.25" style="54" customWidth="1"/>
    <col min="25" max="25" width="6.625" style="56" customWidth="1"/>
    <col min="26" max="26" width="6.625" style="65" customWidth="1"/>
    <col min="27" max="27" width="6" style="57" hidden="1" customWidth="1"/>
    <col min="28" max="28" width="5.5" style="58" hidden="1" customWidth="1"/>
    <col min="29" max="29" width="7.75" style="57" hidden="1" customWidth="1"/>
    <col min="30" max="30" width="8" style="57" hidden="1" customWidth="1"/>
    <col min="31" max="31" width="7.875" style="57" hidden="1" customWidth="1"/>
    <col min="32" max="32" width="7.5" style="57" hidden="1" customWidth="1"/>
    <col min="33" max="16384" width="9" style="65"/>
  </cols>
  <sheetData>
    <row r="1" spans="2:35" s="57" customFormat="1" ht="38.25">
      <c r="B1" s="239" t="s">
        <v>300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4"/>
      <c r="AB1" s="58"/>
    </row>
    <row r="2" spans="2:35" s="57" customFormat="1" ht="16.5" customHeight="1">
      <c r="B2" s="240"/>
      <c r="C2" s="241"/>
      <c r="D2" s="241"/>
      <c r="E2" s="241"/>
      <c r="F2" s="241"/>
      <c r="G2" s="241"/>
      <c r="H2" s="5"/>
      <c r="I2" s="4"/>
      <c r="J2" s="4"/>
      <c r="K2" s="5"/>
      <c r="L2" s="5"/>
      <c r="M2" s="5"/>
      <c r="N2" s="5"/>
      <c r="O2" s="4"/>
      <c r="P2" s="4"/>
      <c r="Q2" s="5"/>
      <c r="R2" s="4"/>
      <c r="S2" s="251"/>
      <c r="T2" s="252"/>
      <c r="U2" s="252"/>
      <c r="V2" s="252"/>
      <c r="W2" s="252"/>
      <c r="X2" s="252"/>
      <c r="Y2" s="252"/>
      <c r="Z2" s="4"/>
      <c r="AB2" s="58"/>
    </row>
    <row r="3" spans="2:35" s="57" customFormat="1" ht="31.5" customHeight="1" thickBot="1">
      <c r="B3" s="8" t="s">
        <v>183</v>
      </c>
      <c r="C3" s="98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253"/>
      <c r="T3" s="253"/>
      <c r="U3" s="253"/>
      <c r="V3" s="253"/>
      <c r="W3" s="253"/>
      <c r="X3" s="253"/>
      <c r="Y3" s="253"/>
      <c r="Z3" s="60"/>
      <c r="AB3" s="58"/>
    </row>
    <row r="4" spans="2:35" s="23" customFormat="1" ht="99">
      <c r="B4" s="13" t="s">
        <v>2</v>
      </c>
      <c r="C4" s="14" t="s">
        <v>3</v>
      </c>
      <c r="D4" s="15" t="s">
        <v>4</v>
      </c>
      <c r="E4" s="16" t="s">
        <v>118</v>
      </c>
      <c r="F4" s="15"/>
      <c r="G4" s="15" t="s">
        <v>6</v>
      </c>
      <c r="H4" s="16" t="s">
        <v>118</v>
      </c>
      <c r="I4" s="15"/>
      <c r="J4" s="15" t="s">
        <v>184</v>
      </c>
      <c r="K4" s="16" t="s">
        <v>118</v>
      </c>
      <c r="L4" s="15"/>
      <c r="M4" s="15" t="s">
        <v>7</v>
      </c>
      <c r="N4" s="16" t="s">
        <v>118</v>
      </c>
      <c r="O4" s="99"/>
      <c r="P4" s="15" t="s">
        <v>7</v>
      </c>
      <c r="Q4" s="16" t="s">
        <v>118</v>
      </c>
      <c r="R4" s="15"/>
      <c r="S4" s="17" t="s">
        <v>8</v>
      </c>
      <c r="T4" s="16" t="s">
        <v>118</v>
      </c>
      <c r="U4" s="15"/>
      <c r="V4" s="18" t="s">
        <v>119</v>
      </c>
      <c r="W4" s="19" t="s">
        <v>10</v>
      </c>
      <c r="X4" s="20" t="s">
        <v>120</v>
      </c>
      <c r="Y4" s="21" t="s">
        <v>121</v>
      </c>
      <c r="Z4" s="22"/>
      <c r="AA4" s="58"/>
      <c r="AB4" s="58"/>
      <c r="AC4" s="57"/>
      <c r="AD4" s="57"/>
      <c r="AE4" s="57"/>
      <c r="AF4" s="57"/>
    </row>
    <row r="5" spans="2:35" s="26" customFormat="1" ht="42">
      <c r="B5" s="61">
        <v>9</v>
      </c>
      <c r="C5" s="234"/>
      <c r="D5" s="108" t="str">
        <f>舊格式!A4</f>
        <v>寶島白飯</v>
      </c>
      <c r="E5" s="108" t="s">
        <v>122</v>
      </c>
      <c r="F5" s="109" t="s">
        <v>123</v>
      </c>
      <c r="G5" s="110" t="str">
        <f>舊格式!A5</f>
        <v>義式香嫩雞腿</v>
      </c>
      <c r="H5" s="108" t="s">
        <v>157</v>
      </c>
      <c r="I5" s="109" t="s">
        <v>123</v>
      </c>
      <c r="J5" s="110" t="str">
        <f>舊格式!A6</f>
        <v>古早味滷蛋</v>
      </c>
      <c r="K5" s="108" t="s">
        <v>125</v>
      </c>
      <c r="L5" s="109" t="s">
        <v>123</v>
      </c>
      <c r="M5" s="110" t="str">
        <f>舊格式!A7</f>
        <v>麻油鮮蔬豬肉鍋</v>
      </c>
      <c r="N5" s="108" t="s">
        <v>77</v>
      </c>
      <c r="O5" s="109" t="s">
        <v>123</v>
      </c>
      <c r="P5" s="108" t="str">
        <f>舊格式!A8</f>
        <v>深色蔬菜</v>
      </c>
      <c r="Q5" s="108" t="s">
        <v>126</v>
      </c>
      <c r="R5" s="109" t="s">
        <v>123</v>
      </c>
      <c r="S5" s="108" t="str">
        <f>舊格式!A9</f>
        <v>酸辣湯(豆芡)</v>
      </c>
      <c r="T5" s="108" t="s">
        <v>125</v>
      </c>
      <c r="U5" s="109" t="s">
        <v>123</v>
      </c>
      <c r="V5" s="235"/>
      <c r="W5" s="62" t="s">
        <v>17</v>
      </c>
      <c r="X5" s="25" t="s">
        <v>78</v>
      </c>
      <c r="Y5" s="1">
        <v>5.6</v>
      </c>
      <c r="Z5" s="57"/>
      <c r="AA5" s="57"/>
      <c r="AB5" s="58"/>
      <c r="AC5" s="57" t="s">
        <v>90</v>
      </c>
      <c r="AD5" s="57" t="s">
        <v>91</v>
      </c>
      <c r="AE5" s="57" t="s">
        <v>92</v>
      </c>
      <c r="AF5" s="57" t="s">
        <v>93</v>
      </c>
    </row>
    <row r="6" spans="2:35" ht="27.95" customHeight="1">
      <c r="B6" s="63" t="s">
        <v>19</v>
      </c>
      <c r="C6" s="234"/>
      <c r="D6" s="3" t="s">
        <v>108</v>
      </c>
      <c r="E6" s="3"/>
      <c r="F6" s="3">
        <v>110</v>
      </c>
      <c r="G6" s="3" t="s">
        <v>267</v>
      </c>
      <c r="H6" s="3"/>
      <c r="I6" s="3">
        <v>40</v>
      </c>
      <c r="J6" s="3" t="s">
        <v>144</v>
      </c>
      <c r="K6" s="3"/>
      <c r="L6" s="3">
        <v>40</v>
      </c>
      <c r="M6" s="3" t="s">
        <v>117</v>
      </c>
      <c r="N6" s="3"/>
      <c r="O6" s="3">
        <v>60</v>
      </c>
      <c r="P6" s="3" t="str">
        <f>P5</f>
        <v>深色蔬菜</v>
      </c>
      <c r="Q6" s="3"/>
      <c r="R6" s="3">
        <v>120</v>
      </c>
      <c r="S6" s="3" t="s">
        <v>168</v>
      </c>
      <c r="T6" s="3"/>
      <c r="U6" s="3">
        <v>5</v>
      </c>
      <c r="V6" s="236"/>
      <c r="W6" s="64">
        <f>Y5*15+Y7*5+Y9*15+Y10*12</f>
        <v>95.5</v>
      </c>
      <c r="X6" s="27" t="s">
        <v>79</v>
      </c>
      <c r="Y6" s="2">
        <v>2</v>
      </c>
      <c r="Z6" s="60"/>
      <c r="AA6" s="58" t="s">
        <v>94</v>
      </c>
      <c r="AB6" s="58">
        <v>6</v>
      </c>
      <c r="AC6" s="58">
        <f>AB6*2</f>
        <v>12</v>
      </c>
      <c r="AD6" s="58"/>
      <c r="AE6" s="58">
        <f>AB6*15</f>
        <v>90</v>
      </c>
      <c r="AF6" s="58">
        <f>AC6*4+AE6*4</f>
        <v>408</v>
      </c>
    </row>
    <row r="7" spans="2:35" ht="27.95" customHeight="1">
      <c r="B7" s="63">
        <v>30</v>
      </c>
      <c r="C7" s="234"/>
      <c r="D7" s="3"/>
      <c r="E7" s="3"/>
      <c r="F7" s="3"/>
      <c r="G7" s="3"/>
      <c r="H7" s="3"/>
      <c r="I7" s="3"/>
      <c r="J7" s="3"/>
      <c r="K7" s="3"/>
      <c r="L7" s="3"/>
      <c r="M7" s="3" t="s">
        <v>25</v>
      </c>
      <c r="N7" s="3"/>
      <c r="O7" s="3">
        <v>10</v>
      </c>
      <c r="P7" s="3"/>
      <c r="Q7" s="3"/>
      <c r="R7" s="3"/>
      <c r="S7" s="3" t="s">
        <v>176</v>
      </c>
      <c r="T7" s="3" t="s">
        <v>177</v>
      </c>
      <c r="U7" s="3">
        <v>5</v>
      </c>
      <c r="V7" s="236"/>
      <c r="W7" s="67" t="s">
        <v>21</v>
      </c>
      <c r="X7" s="28" t="s">
        <v>80</v>
      </c>
      <c r="Y7" s="2">
        <v>2.2999999999999998</v>
      </c>
      <c r="Z7" s="57"/>
      <c r="AA7" s="68" t="s">
        <v>95</v>
      </c>
      <c r="AB7" s="58">
        <v>2</v>
      </c>
      <c r="AC7" s="69">
        <f>AB7*7</f>
        <v>14</v>
      </c>
      <c r="AD7" s="58">
        <f>AB7*5</f>
        <v>10</v>
      </c>
      <c r="AE7" s="58" t="s">
        <v>96</v>
      </c>
      <c r="AF7" s="70">
        <f>AC7*4+AD7*9</f>
        <v>146</v>
      </c>
    </row>
    <row r="8" spans="2:35" ht="27.95" customHeight="1">
      <c r="B8" s="63" t="s">
        <v>23</v>
      </c>
      <c r="C8" s="234"/>
      <c r="D8" s="3"/>
      <c r="E8" s="3"/>
      <c r="F8" s="3"/>
      <c r="G8" s="3"/>
      <c r="H8" s="3"/>
      <c r="I8" s="3"/>
      <c r="J8" s="3"/>
      <c r="K8" s="3"/>
      <c r="L8" s="3"/>
      <c r="M8" s="3" t="s">
        <v>24</v>
      </c>
      <c r="N8" s="3"/>
      <c r="O8" s="3">
        <v>10</v>
      </c>
      <c r="P8" s="3"/>
      <c r="Q8" s="30"/>
      <c r="R8" s="3"/>
      <c r="S8" s="3" t="s">
        <v>268</v>
      </c>
      <c r="T8" s="77"/>
      <c r="U8" s="3">
        <v>10</v>
      </c>
      <c r="V8" s="236"/>
      <c r="W8" s="64">
        <f>Y6*5+Y8*5+Y10*8</f>
        <v>23</v>
      </c>
      <c r="X8" s="28" t="s">
        <v>81</v>
      </c>
      <c r="Y8" s="2">
        <v>2.6</v>
      </c>
      <c r="Z8" s="60"/>
      <c r="AA8" s="57" t="s">
        <v>97</v>
      </c>
      <c r="AB8" s="58">
        <v>1.5</v>
      </c>
      <c r="AC8" s="58">
        <f>AB8*1</f>
        <v>1.5</v>
      </c>
      <c r="AD8" s="58" t="s">
        <v>96</v>
      </c>
      <c r="AE8" s="58">
        <f>AB8*5</f>
        <v>7.5</v>
      </c>
      <c r="AF8" s="58">
        <f>AC8*4+AE8*4</f>
        <v>36</v>
      </c>
    </row>
    <row r="9" spans="2:35" ht="27.95" customHeight="1">
      <c r="B9" s="238" t="s">
        <v>82</v>
      </c>
      <c r="C9" s="234"/>
      <c r="D9" s="3"/>
      <c r="E9" s="3"/>
      <c r="F9" s="3"/>
      <c r="G9" s="3"/>
      <c r="H9" s="30"/>
      <c r="I9" s="3"/>
      <c r="J9" s="3"/>
      <c r="K9" s="30"/>
      <c r="L9" s="3"/>
      <c r="M9" s="3" t="s">
        <v>421</v>
      </c>
      <c r="N9" s="3"/>
      <c r="O9" s="3">
        <v>5</v>
      </c>
      <c r="P9" s="3"/>
      <c r="Q9" s="30"/>
      <c r="R9" s="3"/>
      <c r="S9" s="3" t="s">
        <v>170</v>
      </c>
      <c r="T9" s="30"/>
      <c r="U9" s="3">
        <v>5</v>
      </c>
      <c r="V9" s="236"/>
      <c r="W9" s="67" t="s">
        <v>28</v>
      </c>
      <c r="X9" s="28" t="s">
        <v>83</v>
      </c>
      <c r="Y9" s="2">
        <v>0</v>
      </c>
      <c r="Z9" s="57"/>
      <c r="AA9" s="57" t="s">
        <v>99</v>
      </c>
      <c r="AB9" s="58">
        <v>2.5</v>
      </c>
      <c r="AC9" s="58"/>
      <c r="AD9" s="58">
        <f>AB9*5</f>
        <v>12.5</v>
      </c>
      <c r="AE9" s="58" t="s">
        <v>96</v>
      </c>
      <c r="AF9" s="58">
        <f>AD9*9</f>
        <v>112.5</v>
      </c>
    </row>
    <row r="10" spans="2:35" ht="27.95" customHeight="1">
      <c r="B10" s="238"/>
      <c r="C10" s="234"/>
      <c r="D10" s="3"/>
      <c r="E10" s="3"/>
      <c r="F10" s="3"/>
      <c r="G10" s="3"/>
      <c r="H10" s="30"/>
      <c r="I10" s="3"/>
      <c r="J10" s="3"/>
      <c r="K10" s="30"/>
      <c r="L10" s="3"/>
      <c r="M10" s="30"/>
      <c r="N10" s="30"/>
      <c r="O10" s="3"/>
      <c r="P10" s="3"/>
      <c r="Q10" s="30"/>
      <c r="R10" s="3"/>
      <c r="S10" s="3" t="s">
        <v>164</v>
      </c>
      <c r="T10" s="30"/>
      <c r="U10" s="3">
        <v>5</v>
      </c>
      <c r="V10" s="236"/>
      <c r="W10" s="64">
        <f>Y5*2+Y6*7+Y7*1+Y10*8</f>
        <v>27.5</v>
      </c>
      <c r="X10" s="31" t="s">
        <v>84</v>
      </c>
      <c r="Y10" s="2">
        <v>0</v>
      </c>
      <c r="Z10" s="60"/>
      <c r="AA10" s="57" t="s">
        <v>100</v>
      </c>
      <c r="AE10" s="57">
        <f>AB10*15</f>
        <v>0</v>
      </c>
    </row>
    <row r="11" spans="2:35" ht="27.95" customHeight="1">
      <c r="B11" s="71" t="s">
        <v>85</v>
      </c>
      <c r="C11" s="72"/>
      <c r="D11" s="3"/>
      <c r="E11" s="30"/>
      <c r="F11" s="3"/>
      <c r="G11" s="3"/>
      <c r="H11" s="30"/>
      <c r="I11" s="3"/>
      <c r="J11" s="3"/>
      <c r="K11" s="30"/>
      <c r="L11" s="30"/>
      <c r="M11" s="30"/>
      <c r="N11" s="30"/>
      <c r="O11" s="3"/>
      <c r="P11" s="3"/>
      <c r="Q11" s="30"/>
      <c r="R11" s="3"/>
      <c r="S11" s="3" t="s">
        <v>269</v>
      </c>
      <c r="T11" s="30"/>
      <c r="U11" s="3">
        <v>10</v>
      </c>
      <c r="V11" s="236"/>
      <c r="W11" s="67" t="s">
        <v>86</v>
      </c>
      <c r="X11" s="32"/>
      <c r="Y11" s="2"/>
      <c r="Z11" s="57"/>
      <c r="AC11" s="57">
        <f>SUM(AC6:AC10)</f>
        <v>27.5</v>
      </c>
      <c r="AD11" s="57">
        <f>SUM(AD6:AD10)</f>
        <v>22.5</v>
      </c>
      <c r="AE11" s="57">
        <f>SUM(AE6:AE10)</f>
        <v>97.5</v>
      </c>
      <c r="AF11" s="57">
        <f>AC11*4+AD11*9+AE11*4</f>
        <v>702.5</v>
      </c>
    </row>
    <row r="12" spans="2:35" ht="27.95" customHeight="1">
      <c r="B12" s="73"/>
      <c r="C12" s="74"/>
      <c r="D12" s="30"/>
      <c r="E12" s="30"/>
      <c r="F12" s="3"/>
      <c r="G12" s="3"/>
      <c r="H12" s="30"/>
      <c r="I12" s="3"/>
      <c r="J12" s="3"/>
      <c r="K12" s="30"/>
      <c r="L12" s="30"/>
      <c r="M12" s="30"/>
      <c r="N12" s="30"/>
      <c r="O12" s="3"/>
      <c r="P12" s="3"/>
      <c r="Q12" s="30"/>
      <c r="R12" s="3"/>
      <c r="S12" s="3"/>
      <c r="T12" s="30"/>
      <c r="U12" s="3"/>
      <c r="V12" s="237"/>
      <c r="W12" s="75">
        <f>W6*4+W8*9+W10*4</f>
        <v>699</v>
      </c>
      <c r="X12" s="33"/>
      <c r="Y12" s="2"/>
      <c r="Z12" s="60"/>
      <c r="AC12" s="76">
        <f>AC11*4/AF11</f>
        <v>0.15658362989323843</v>
      </c>
      <c r="AD12" s="76">
        <f>AD11*9/AF11</f>
        <v>0.28825622775800713</v>
      </c>
      <c r="AE12" s="76">
        <f>AE11*4/AF11</f>
        <v>0.55516014234875444</v>
      </c>
    </row>
    <row r="13" spans="2:35" s="26" customFormat="1" ht="27.75">
      <c r="B13" s="61">
        <v>10</v>
      </c>
      <c r="C13" s="234"/>
      <c r="D13" s="41"/>
      <c r="E13" s="41"/>
      <c r="F13" s="24"/>
      <c r="G13" s="42"/>
      <c r="H13" s="41"/>
      <c r="I13" s="24"/>
      <c r="J13" s="42"/>
      <c r="K13" s="41"/>
      <c r="L13" s="24"/>
      <c r="M13" s="41"/>
      <c r="N13" s="41"/>
      <c r="O13" s="24"/>
      <c r="P13" s="41"/>
      <c r="Q13" s="41"/>
      <c r="R13" s="24"/>
      <c r="S13" s="41"/>
      <c r="T13" s="41"/>
      <c r="U13" s="24"/>
      <c r="V13" s="235"/>
      <c r="W13" s="62" t="s">
        <v>17</v>
      </c>
      <c r="X13" s="25" t="s">
        <v>78</v>
      </c>
      <c r="Y13" s="34"/>
      <c r="Z13" s="57"/>
      <c r="AA13" s="57"/>
      <c r="AB13" s="58"/>
      <c r="AC13" s="57" t="s">
        <v>90</v>
      </c>
      <c r="AD13" s="57" t="s">
        <v>91</v>
      </c>
      <c r="AE13" s="57" t="s">
        <v>92</v>
      </c>
      <c r="AF13" s="57" t="s">
        <v>93</v>
      </c>
      <c r="AG13" s="94"/>
      <c r="AH13" s="94"/>
      <c r="AI13" s="94"/>
    </row>
    <row r="14" spans="2:35" ht="27.95" customHeight="1">
      <c r="B14" s="63" t="s">
        <v>19</v>
      </c>
      <c r="C14" s="23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236"/>
      <c r="W14" s="64">
        <f>Y13*15+Y15*5+Y17*15+Y18*12</f>
        <v>0</v>
      </c>
      <c r="X14" s="27" t="s">
        <v>79</v>
      </c>
      <c r="Y14" s="35"/>
      <c r="Z14" s="60"/>
      <c r="AA14" s="58" t="s">
        <v>94</v>
      </c>
      <c r="AB14" s="58">
        <v>6</v>
      </c>
      <c r="AC14" s="58">
        <f>AB14*2</f>
        <v>12</v>
      </c>
      <c r="AD14" s="58"/>
      <c r="AE14" s="58">
        <f>AB14*15</f>
        <v>90</v>
      </c>
      <c r="AF14" s="58">
        <f>AC14*4+AE14*4</f>
        <v>408</v>
      </c>
      <c r="AG14" s="94"/>
      <c r="AH14" s="94"/>
      <c r="AI14" s="94"/>
    </row>
    <row r="15" spans="2:35" ht="27.95" customHeight="1">
      <c r="B15" s="63">
        <v>1</v>
      </c>
      <c r="C15" s="234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236"/>
      <c r="W15" s="67" t="s">
        <v>21</v>
      </c>
      <c r="X15" s="28" t="s">
        <v>80</v>
      </c>
      <c r="Y15" s="35"/>
      <c r="Z15" s="57"/>
      <c r="AA15" s="68" t="s">
        <v>95</v>
      </c>
      <c r="AB15" s="58">
        <v>2.2000000000000002</v>
      </c>
      <c r="AC15" s="69">
        <f>AB15*7</f>
        <v>15.400000000000002</v>
      </c>
      <c r="AD15" s="58">
        <f>AB15*5</f>
        <v>11</v>
      </c>
      <c r="AE15" s="58" t="s">
        <v>96</v>
      </c>
      <c r="AF15" s="70">
        <f>AC15*4+AD15*9</f>
        <v>160.60000000000002</v>
      </c>
      <c r="AG15" s="94"/>
      <c r="AH15" s="94"/>
      <c r="AI15" s="94"/>
    </row>
    <row r="16" spans="2:35" ht="27.95" customHeight="1">
      <c r="B16" s="63" t="s">
        <v>87</v>
      </c>
      <c r="C16" s="234"/>
      <c r="D16" s="3"/>
      <c r="E16" s="3"/>
      <c r="F16" s="3"/>
      <c r="G16" s="3"/>
      <c r="H16" s="30"/>
      <c r="I16" s="3"/>
      <c r="J16" s="3"/>
      <c r="K16" s="29"/>
      <c r="L16" s="3"/>
      <c r="M16" s="3"/>
      <c r="N16" s="29"/>
      <c r="O16" s="3"/>
      <c r="P16" s="3"/>
      <c r="Q16" s="30"/>
      <c r="R16" s="3"/>
      <c r="S16" s="3"/>
      <c r="T16" s="77"/>
      <c r="U16" s="3"/>
      <c r="V16" s="236"/>
      <c r="W16" s="64">
        <f>Y14*5+Y16*5+Y18*8</f>
        <v>0</v>
      </c>
      <c r="X16" s="28" t="s">
        <v>81</v>
      </c>
      <c r="Y16" s="35"/>
      <c r="Z16" s="60"/>
      <c r="AA16" s="57" t="s">
        <v>97</v>
      </c>
      <c r="AB16" s="58">
        <v>1.6</v>
      </c>
      <c r="AC16" s="58">
        <f>AB16*1</f>
        <v>1.6</v>
      </c>
      <c r="AD16" s="58" t="s">
        <v>96</v>
      </c>
      <c r="AE16" s="58">
        <f>AB16*5</f>
        <v>8</v>
      </c>
      <c r="AF16" s="58">
        <f>AC16*4+AE16*4</f>
        <v>38.4</v>
      </c>
      <c r="AG16" s="94"/>
      <c r="AH16" s="94"/>
      <c r="AI16" s="94"/>
    </row>
    <row r="17" spans="2:35" ht="27.95" customHeight="1">
      <c r="B17" s="238" t="s">
        <v>88</v>
      </c>
      <c r="C17" s="234"/>
      <c r="D17" s="30"/>
      <c r="E17" s="30"/>
      <c r="F17" s="3"/>
      <c r="G17" s="3"/>
      <c r="H17" s="30"/>
      <c r="I17" s="3"/>
      <c r="J17" s="3"/>
      <c r="K17" s="30"/>
      <c r="L17" s="3"/>
      <c r="M17" s="3"/>
      <c r="N17" s="30"/>
      <c r="O17" s="3"/>
      <c r="P17" s="3"/>
      <c r="Q17" s="30"/>
      <c r="R17" s="3"/>
      <c r="S17" s="3"/>
      <c r="T17" s="30"/>
      <c r="U17" s="3"/>
      <c r="V17" s="236"/>
      <c r="W17" s="67" t="s">
        <v>28</v>
      </c>
      <c r="X17" s="28" t="s">
        <v>83</v>
      </c>
      <c r="Y17" s="35"/>
      <c r="Z17" s="57"/>
      <c r="AA17" s="57" t="s">
        <v>99</v>
      </c>
      <c r="AB17" s="58">
        <v>2.5</v>
      </c>
      <c r="AC17" s="58"/>
      <c r="AD17" s="58">
        <f>AB17*5</f>
        <v>12.5</v>
      </c>
      <c r="AE17" s="58" t="s">
        <v>96</v>
      </c>
      <c r="AF17" s="58">
        <f>AD17*9</f>
        <v>112.5</v>
      </c>
      <c r="AG17" s="94"/>
      <c r="AH17" s="95"/>
      <c r="AI17" s="94"/>
    </row>
    <row r="18" spans="2:35" ht="27.95" customHeight="1">
      <c r="B18" s="238"/>
      <c r="C18" s="234"/>
      <c r="D18" s="30"/>
      <c r="E18" s="30"/>
      <c r="F18" s="3"/>
      <c r="G18" s="3"/>
      <c r="H18" s="30"/>
      <c r="I18" s="3"/>
      <c r="J18" s="3"/>
      <c r="K18" s="30"/>
      <c r="L18" s="3"/>
      <c r="M18" s="3"/>
      <c r="N18" s="30"/>
      <c r="O18" s="3"/>
      <c r="P18" s="3"/>
      <c r="Q18" s="30"/>
      <c r="R18" s="3"/>
      <c r="S18" s="3"/>
      <c r="T18" s="30"/>
      <c r="U18" s="3"/>
      <c r="V18" s="236"/>
      <c r="W18" s="64">
        <f>Y13*2+Y14*7+Y15*1+Y18*8</f>
        <v>0</v>
      </c>
      <c r="X18" s="31" t="s">
        <v>84</v>
      </c>
      <c r="Y18" s="35"/>
      <c r="Z18" s="60"/>
      <c r="AA18" s="57" t="s">
        <v>100</v>
      </c>
      <c r="AB18" s="58">
        <v>1</v>
      </c>
      <c r="AE18" s="57">
        <f>AB18*15</f>
        <v>15</v>
      </c>
      <c r="AG18" s="94"/>
      <c r="AH18" s="95"/>
      <c r="AI18" s="94"/>
    </row>
    <row r="19" spans="2:35" ht="27.95" customHeight="1">
      <c r="B19" s="71" t="s">
        <v>85</v>
      </c>
      <c r="C19" s="72"/>
      <c r="D19" s="30"/>
      <c r="E19" s="30"/>
      <c r="F19" s="3"/>
      <c r="G19" s="3"/>
      <c r="H19" s="30"/>
      <c r="I19" s="3"/>
      <c r="J19" s="3"/>
      <c r="K19" s="30"/>
      <c r="L19" s="30"/>
      <c r="M19" s="3"/>
      <c r="N19" s="30"/>
      <c r="O19" s="3"/>
      <c r="P19" s="78"/>
      <c r="Q19" s="30"/>
      <c r="R19" s="3"/>
      <c r="S19" s="3"/>
      <c r="T19" s="30"/>
      <c r="U19" s="3"/>
      <c r="V19" s="236"/>
      <c r="W19" s="67" t="s">
        <v>86</v>
      </c>
      <c r="X19" s="32"/>
      <c r="Y19" s="2"/>
      <c r="Z19" s="57"/>
      <c r="AC19" s="57">
        <f>SUM(AC14:AC18)</f>
        <v>29.000000000000004</v>
      </c>
      <c r="AD19" s="57">
        <f>SUM(AD14:AD18)</f>
        <v>23.5</v>
      </c>
      <c r="AE19" s="57">
        <f>SUM(AE14:AE18)</f>
        <v>113</v>
      </c>
      <c r="AF19" s="57">
        <f>AC19*4+AD19*9+AE19*4</f>
        <v>779.5</v>
      </c>
    </row>
    <row r="20" spans="2:35" ht="27.95" customHeight="1">
      <c r="B20" s="73"/>
      <c r="C20" s="74"/>
      <c r="D20" s="30"/>
      <c r="E20" s="30"/>
      <c r="F20" s="3"/>
      <c r="G20" s="3"/>
      <c r="H20" s="30"/>
      <c r="I20" s="3"/>
      <c r="J20" s="3"/>
      <c r="K20" s="30"/>
      <c r="L20" s="30"/>
      <c r="M20" s="30"/>
      <c r="N20" s="30"/>
      <c r="O20" s="3"/>
      <c r="P20" s="30"/>
      <c r="Q20" s="30"/>
      <c r="R20" s="3"/>
      <c r="S20" s="3"/>
      <c r="T20" s="30"/>
      <c r="U20" s="3"/>
      <c r="V20" s="237"/>
      <c r="W20" s="75">
        <f>W14*4+W16*9+W18*4</f>
        <v>0</v>
      </c>
      <c r="X20" s="36"/>
      <c r="Y20" s="79"/>
      <c r="Z20" s="60"/>
      <c r="AC20" s="76">
        <f>AC19*4/AF19</f>
        <v>0.14881334188582426</v>
      </c>
      <c r="AD20" s="76">
        <f>AD19*9/AF19</f>
        <v>0.27132777421423987</v>
      </c>
      <c r="AE20" s="76">
        <f>AE19*4/AF19</f>
        <v>0.5798588838999359</v>
      </c>
    </row>
    <row r="21" spans="2:35" s="26" customFormat="1" ht="27.75">
      <c r="B21" s="61">
        <v>10</v>
      </c>
      <c r="C21" s="234"/>
      <c r="D21" s="41"/>
      <c r="E21" s="41"/>
      <c r="F21" s="24"/>
      <c r="G21" s="41"/>
      <c r="H21" s="41"/>
      <c r="I21" s="24"/>
      <c r="J21" s="41"/>
      <c r="K21" s="41"/>
      <c r="L21" s="24"/>
      <c r="M21" s="41"/>
      <c r="N21" s="41"/>
      <c r="O21" s="24"/>
      <c r="P21" s="41"/>
      <c r="Q21" s="41"/>
      <c r="R21" s="24"/>
      <c r="S21" s="41"/>
      <c r="T21" s="41"/>
      <c r="U21" s="24"/>
      <c r="V21" s="235"/>
      <c r="W21" s="62" t="s">
        <v>17</v>
      </c>
      <c r="X21" s="25" t="s">
        <v>78</v>
      </c>
      <c r="Y21" s="34"/>
      <c r="Z21" s="57"/>
      <c r="AA21" s="57"/>
      <c r="AB21" s="58"/>
      <c r="AC21" s="57" t="s">
        <v>90</v>
      </c>
      <c r="AD21" s="57" t="s">
        <v>91</v>
      </c>
      <c r="AE21" s="57" t="s">
        <v>92</v>
      </c>
      <c r="AF21" s="57" t="s">
        <v>93</v>
      </c>
    </row>
    <row r="22" spans="2:35" s="38" customFormat="1" ht="27.75" customHeight="1">
      <c r="B22" s="63" t="s">
        <v>19</v>
      </c>
      <c r="C22" s="234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236"/>
      <c r="W22" s="64">
        <f>Y21*15+Y23*5+Y25*15+Y26*12</f>
        <v>0</v>
      </c>
      <c r="X22" s="27" t="s">
        <v>79</v>
      </c>
      <c r="Y22" s="35"/>
      <c r="Z22" s="37"/>
      <c r="AA22" s="58" t="s">
        <v>94</v>
      </c>
      <c r="AB22" s="58">
        <v>6</v>
      </c>
      <c r="AC22" s="58">
        <f>AB22*2</f>
        <v>12</v>
      </c>
      <c r="AD22" s="58"/>
      <c r="AE22" s="58">
        <f>AB22*15</f>
        <v>90</v>
      </c>
      <c r="AF22" s="58">
        <f>AC22*4+AE22*4</f>
        <v>408</v>
      </c>
    </row>
    <row r="23" spans="2:35" s="38" customFormat="1" ht="27.95" customHeight="1">
      <c r="B23" s="63">
        <v>2</v>
      </c>
      <c r="C23" s="234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236"/>
      <c r="W23" s="67" t="s">
        <v>21</v>
      </c>
      <c r="X23" s="28" t="s">
        <v>80</v>
      </c>
      <c r="Y23" s="35"/>
      <c r="Z23" s="39"/>
      <c r="AA23" s="68" t="s">
        <v>95</v>
      </c>
      <c r="AB23" s="58">
        <v>2</v>
      </c>
      <c r="AC23" s="69">
        <f>AB23*7</f>
        <v>14</v>
      </c>
      <c r="AD23" s="58">
        <f>AB23*5</f>
        <v>10</v>
      </c>
      <c r="AE23" s="58" t="s">
        <v>96</v>
      </c>
      <c r="AF23" s="70">
        <f>AC23*4+AD23*9</f>
        <v>146</v>
      </c>
    </row>
    <row r="24" spans="2:35" s="38" customFormat="1" ht="27.95" customHeight="1">
      <c r="B24" s="63" t="s">
        <v>87</v>
      </c>
      <c r="C24" s="234"/>
      <c r="D24" s="3"/>
      <c r="E24" s="30"/>
      <c r="F24" s="3"/>
      <c r="G24" s="3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236"/>
      <c r="W24" s="64">
        <f>Y22*5+Y24*5+Y26*8</f>
        <v>0</v>
      </c>
      <c r="X24" s="28" t="s">
        <v>81</v>
      </c>
      <c r="Y24" s="35"/>
      <c r="Z24" s="37"/>
      <c r="AA24" s="57" t="s">
        <v>97</v>
      </c>
      <c r="AB24" s="58">
        <v>1.5</v>
      </c>
      <c r="AC24" s="58">
        <f>AB24*1</f>
        <v>1.5</v>
      </c>
      <c r="AD24" s="58" t="s">
        <v>96</v>
      </c>
      <c r="AE24" s="58">
        <f>AB24*5</f>
        <v>7.5</v>
      </c>
      <c r="AF24" s="58">
        <f>AC24*4+AE24*4</f>
        <v>36</v>
      </c>
    </row>
    <row r="25" spans="2:35" s="38" customFormat="1" ht="27.95" customHeight="1">
      <c r="B25" s="238" t="s">
        <v>89</v>
      </c>
      <c r="C25" s="234"/>
      <c r="D25" s="3"/>
      <c r="E25" s="30"/>
      <c r="F25" s="3"/>
      <c r="G25" s="3"/>
      <c r="H25" s="30"/>
      <c r="I25" s="3"/>
      <c r="J25" s="3"/>
      <c r="K25" s="3"/>
      <c r="L25" s="3"/>
      <c r="M25" s="3"/>
      <c r="N25" s="29"/>
      <c r="O25" s="3"/>
      <c r="P25" s="3"/>
      <c r="Q25" s="3"/>
      <c r="R25" s="3"/>
      <c r="S25" s="3"/>
      <c r="T25" s="30"/>
      <c r="U25" s="3"/>
      <c r="V25" s="236"/>
      <c r="W25" s="67" t="s">
        <v>28</v>
      </c>
      <c r="X25" s="28" t="s">
        <v>83</v>
      </c>
      <c r="Y25" s="35"/>
      <c r="Z25" s="39"/>
      <c r="AA25" s="57" t="s">
        <v>99</v>
      </c>
      <c r="AB25" s="58">
        <v>2.5</v>
      </c>
      <c r="AC25" s="58"/>
      <c r="AD25" s="58">
        <f>AB25*5</f>
        <v>12.5</v>
      </c>
      <c r="AE25" s="58" t="s">
        <v>96</v>
      </c>
      <c r="AF25" s="58">
        <f>AD25*9</f>
        <v>112.5</v>
      </c>
    </row>
    <row r="26" spans="2:35" s="38" customFormat="1" ht="27.95" customHeight="1">
      <c r="B26" s="238"/>
      <c r="C26" s="234"/>
      <c r="D26" s="30"/>
      <c r="E26" s="30"/>
      <c r="F26" s="3"/>
      <c r="G26" s="80"/>
      <c r="H26" s="30"/>
      <c r="I26" s="3"/>
      <c r="J26" s="29"/>
      <c r="K26" s="29"/>
      <c r="L26" s="3"/>
      <c r="M26" s="3"/>
      <c r="N26" s="29"/>
      <c r="O26" s="3"/>
      <c r="P26" s="3"/>
      <c r="Q26" s="3"/>
      <c r="R26" s="3"/>
      <c r="S26" s="3"/>
      <c r="T26" s="30"/>
      <c r="U26" s="3"/>
      <c r="V26" s="236"/>
      <c r="W26" s="64">
        <f>Y21*2+Y22*7+Y23*1+Y26*8</f>
        <v>0</v>
      </c>
      <c r="X26" s="31" t="s">
        <v>84</v>
      </c>
      <c r="Y26" s="35"/>
      <c r="Z26" s="37"/>
      <c r="AA26" s="57" t="s">
        <v>100</v>
      </c>
      <c r="AB26" s="58"/>
      <c r="AC26" s="57"/>
      <c r="AD26" s="57"/>
      <c r="AE26" s="57">
        <f>AB26*15</f>
        <v>0</v>
      </c>
      <c r="AF26" s="57"/>
    </row>
    <row r="27" spans="2:35" s="38" customFormat="1" ht="27.95" customHeight="1">
      <c r="B27" s="71" t="s">
        <v>85</v>
      </c>
      <c r="C27" s="44"/>
      <c r="D27" s="3"/>
      <c r="E27" s="30"/>
      <c r="F27" s="3"/>
      <c r="G27" s="3"/>
      <c r="H27" s="30"/>
      <c r="I27" s="3"/>
      <c r="J27" s="29"/>
      <c r="K27" s="29"/>
      <c r="L27" s="3"/>
      <c r="M27" s="3"/>
      <c r="N27" s="30"/>
      <c r="O27" s="3"/>
      <c r="P27" s="29"/>
      <c r="Q27" s="30"/>
      <c r="R27" s="3"/>
      <c r="S27" s="3"/>
      <c r="T27" s="30"/>
      <c r="U27" s="3"/>
      <c r="V27" s="236"/>
      <c r="W27" s="67" t="s">
        <v>86</v>
      </c>
      <c r="X27" s="32"/>
      <c r="Y27" s="2"/>
      <c r="Z27" s="39"/>
      <c r="AA27" s="57"/>
      <c r="AB27" s="58"/>
      <c r="AC27" s="57">
        <f>SUM(AC22:AC26)</f>
        <v>27.5</v>
      </c>
      <c r="AD27" s="57">
        <f>SUM(AD22:AD26)</f>
        <v>22.5</v>
      </c>
      <c r="AE27" s="57">
        <f>SUM(AE22:AE26)</f>
        <v>97.5</v>
      </c>
      <c r="AF27" s="57">
        <f>AC27*4+AD27*9+AE27*4</f>
        <v>702.5</v>
      </c>
    </row>
    <row r="28" spans="2:35" s="38" customFormat="1" ht="27.95" customHeight="1" thickBot="1">
      <c r="B28" s="81"/>
      <c r="C28" s="45"/>
      <c r="D28" s="30"/>
      <c r="E28" s="30"/>
      <c r="F28" s="3"/>
      <c r="G28" s="3"/>
      <c r="H28" s="30"/>
      <c r="I28" s="3"/>
      <c r="J28" s="29"/>
      <c r="K28" s="30"/>
      <c r="L28" s="3"/>
      <c r="M28" s="3"/>
      <c r="N28" s="30"/>
      <c r="O28" s="3"/>
      <c r="P28" s="3"/>
      <c r="Q28" s="30"/>
      <c r="R28" s="3"/>
      <c r="S28" s="3"/>
      <c r="T28" s="30"/>
      <c r="U28" s="3"/>
      <c r="V28" s="237"/>
      <c r="W28" s="75">
        <f>W22*4+W24*9+W26*4</f>
        <v>0</v>
      </c>
      <c r="X28" s="33"/>
      <c r="Y28" s="79"/>
      <c r="Z28" s="37"/>
      <c r="AA28" s="39"/>
      <c r="AB28" s="40"/>
      <c r="AC28" s="76">
        <f>AC27*4/AF27</f>
        <v>0.15658362989323843</v>
      </c>
      <c r="AD28" s="76">
        <f>AD27*9/AF27</f>
        <v>0.28825622775800713</v>
      </c>
      <c r="AE28" s="76">
        <f>AE27*4/AF27</f>
        <v>0.55516014234875444</v>
      </c>
      <c r="AF28" s="39"/>
    </row>
    <row r="29" spans="2:35" s="26" customFormat="1" ht="27.75">
      <c r="B29" s="61">
        <v>10</v>
      </c>
      <c r="C29" s="234"/>
      <c r="D29" s="41"/>
      <c r="E29" s="41"/>
      <c r="F29" s="24"/>
      <c r="G29" s="42"/>
      <c r="H29" s="41"/>
      <c r="I29" s="24"/>
      <c r="J29" s="101"/>
      <c r="K29" s="100"/>
      <c r="L29" s="24"/>
      <c r="M29" s="42"/>
      <c r="N29" s="41"/>
      <c r="O29" s="24"/>
      <c r="P29" s="41"/>
      <c r="Q29" s="41"/>
      <c r="R29" s="24"/>
      <c r="S29" s="41"/>
      <c r="T29" s="41"/>
      <c r="U29" s="24"/>
      <c r="V29" s="235"/>
      <c r="W29" s="62" t="s">
        <v>17</v>
      </c>
      <c r="X29" s="25" t="s">
        <v>78</v>
      </c>
      <c r="Y29" s="1"/>
      <c r="Z29" s="57"/>
      <c r="AA29" s="57"/>
      <c r="AB29" s="58"/>
      <c r="AC29" s="57" t="s">
        <v>90</v>
      </c>
      <c r="AD29" s="57" t="s">
        <v>91</v>
      </c>
      <c r="AE29" s="57" t="s">
        <v>92</v>
      </c>
      <c r="AF29" s="57" t="s">
        <v>93</v>
      </c>
    </row>
    <row r="30" spans="2:35" ht="27.95" customHeight="1">
      <c r="B30" s="63" t="s">
        <v>19</v>
      </c>
      <c r="C30" s="234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236"/>
      <c r="W30" s="64">
        <f>Y29*15+Y31*5+Y33*15+Y34*12</f>
        <v>0</v>
      </c>
      <c r="X30" s="27" t="s">
        <v>79</v>
      </c>
      <c r="Y30" s="2"/>
      <c r="Z30" s="60"/>
      <c r="AA30" s="58" t="s">
        <v>94</v>
      </c>
      <c r="AB30" s="58">
        <v>6</v>
      </c>
      <c r="AC30" s="58">
        <f>AB30*2</f>
        <v>12</v>
      </c>
      <c r="AD30" s="58"/>
      <c r="AE30" s="58">
        <f>AB30*15</f>
        <v>90</v>
      </c>
      <c r="AF30" s="58">
        <f>AC30*4+AE30*4</f>
        <v>408</v>
      </c>
    </row>
    <row r="31" spans="2:35" ht="27.95" customHeight="1">
      <c r="B31" s="63">
        <v>3</v>
      </c>
      <c r="C31" s="234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236"/>
      <c r="W31" s="67" t="s">
        <v>21</v>
      </c>
      <c r="X31" s="28" t="s">
        <v>80</v>
      </c>
      <c r="Y31" s="2"/>
      <c r="Z31" s="57"/>
      <c r="AA31" s="68" t="s">
        <v>95</v>
      </c>
      <c r="AB31" s="58">
        <v>2.2999999999999998</v>
      </c>
      <c r="AC31" s="69">
        <f>AB31*7</f>
        <v>16.099999999999998</v>
      </c>
      <c r="AD31" s="58">
        <f>AB31*5</f>
        <v>11.5</v>
      </c>
      <c r="AE31" s="58" t="s">
        <v>96</v>
      </c>
      <c r="AF31" s="70">
        <f>AC31*4+AD31*9</f>
        <v>167.89999999999998</v>
      </c>
    </row>
    <row r="32" spans="2:35" ht="27.95" customHeight="1">
      <c r="B32" s="63" t="s">
        <v>23</v>
      </c>
      <c r="C32" s="234"/>
      <c r="D32" s="29"/>
      <c r="E32" s="3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236"/>
      <c r="W32" s="64">
        <f>Y30*5+Y32*5+Y34*8</f>
        <v>0</v>
      </c>
      <c r="X32" s="28" t="s">
        <v>81</v>
      </c>
      <c r="Y32" s="2"/>
      <c r="Z32" s="60"/>
      <c r="AA32" s="57" t="s">
        <v>97</v>
      </c>
      <c r="AB32" s="58">
        <v>1.5</v>
      </c>
      <c r="AC32" s="58">
        <f>AB32*1</f>
        <v>1.5</v>
      </c>
      <c r="AD32" s="58" t="s">
        <v>96</v>
      </c>
      <c r="AE32" s="58">
        <f>AB32*5</f>
        <v>7.5</v>
      </c>
      <c r="AF32" s="58">
        <f>AC32*4+AE32*4</f>
        <v>36</v>
      </c>
    </row>
    <row r="33" spans="2:32" ht="27.95" customHeight="1">
      <c r="B33" s="238" t="s">
        <v>98</v>
      </c>
      <c r="C33" s="234"/>
      <c r="D33" s="29"/>
      <c r="E33" s="30"/>
      <c r="F33" s="3"/>
      <c r="G33" s="96"/>
      <c r="H33" s="38"/>
      <c r="I33" s="97"/>
      <c r="J33" s="3"/>
      <c r="K33" s="3"/>
      <c r="L33" s="3"/>
      <c r="M33" s="3"/>
      <c r="N33" s="29"/>
      <c r="O33" s="3"/>
      <c r="P33" s="3"/>
      <c r="Q33" s="3"/>
      <c r="R33" s="3"/>
      <c r="S33" s="3"/>
      <c r="T33" s="30"/>
      <c r="U33" s="3"/>
      <c r="V33" s="236"/>
      <c r="W33" s="67" t="s">
        <v>28</v>
      </c>
      <c r="X33" s="28" t="s">
        <v>83</v>
      </c>
      <c r="Y33" s="2"/>
      <c r="Z33" s="57"/>
      <c r="AA33" s="57" t="s">
        <v>99</v>
      </c>
      <c r="AB33" s="58">
        <v>2.5</v>
      </c>
      <c r="AC33" s="58"/>
      <c r="AD33" s="58">
        <f>AB33*5</f>
        <v>12.5</v>
      </c>
      <c r="AE33" s="58" t="s">
        <v>96</v>
      </c>
      <c r="AF33" s="58">
        <f>AD33*9</f>
        <v>112.5</v>
      </c>
    </row>
    <row r="34" spans="2:32" ht="27.95" customHeight="1">
      <c r="B34" s="238"/>
      <c r="C34" s="234"/>
      <c r="D34" s="29"/>
      <c r="E34" s="29"/>
      <c r="F34" s="3"/>
      <c r="G34" s="3"/>
      <c r="H34" s="30"/>
      <c r="I34" s="3"/>
      <c r="J34" s="3"/>
      <c r="K34" s="3"/>
      <c r="L34" s="3"/>
      <c r="M34" s="3"/>
      <c r="N34" s="29"/>
      <c r="O34" s="3"/>
      <c r="P34" s="3"/>
      <c r="Q34" s="30"/>
      <c r="R34" s="3"/>
      <c r="S34" s="3"/>
      <c r="T34" s="30"/>
      <c r="U34" s="3"/>
      <c r="V34" s="236"/>
      <c r="W34" s="64">
        <f>Y29*2+Y30*7+Y31*1+Y34*8</f>
        <v>0</v>
      </c>
      <c r="X34" s="31" t="s">
        <v>84</v>
      </c>
      <c r="Y34" s="79"/>
      <c r="Z34" s="60"/>
      <c r="AA34" s="57" t="s">
        <v>100</v>
      </c>
      <c r="AB34" s="58">
        <v>1</v>
      </c>
      <c r="AE34" s="57">
        <f>AB34*15</f>
        <v>15</v>
      </c>
    </row>
    <row r="35" spans="2:32" ht="27.95" customHeight="1">
      <c r="B35" s="71" t="s">
        <v>85</v>
      </c>
      <c r="C35" s="72"/>
      <c r="D35" s="30"/>
      <c r="E35" s="30"/>
      <c r="F35" s="3"/>
      <c r="G35" s="3"/>
      <c r="H35" s="29"/>
      <c r="I35" s="3"/>
      <c r="J35" s="3"/>
      <c r="K35" s="30"/>
      <c r="L35" s="3"/>
      <c r="M35" s="3"/>
      <c r="N35" s="30"/>
      <c r="O35" s="3"/>
      <c r="P35" s="3"/>
      <c r="Q35" s="30"/>
      <c r="R35" s="3"/>
      <c r="S35" s="3"/>
      <c r="T35" s="30"/>
      <c r="U35" s="3"/>
      <c r="V35" s="236"/>
      <c r="W35" s="67" t="s">
        <v>86</v>
      </c>
      <c r="X35" s="32"/>
      <c r="Y35" s="2"/>
      <c r="Z35" s="57"/>
      <c r="AC35" s="57">
        <f>SUM(AC30:AC34)</f>
        <v>29.599999999999998</v>
      </c>
      <c r="AD35" s="57">
        <f>SUM(AD30:AD34)</f>
        <v>24</v>
      </c>
      <c r="AE35" s="57">
        <f>SUM(AE30:AE34)</f>
        <v>112.5</v>
      </c>
      <c r="AF35" s="57">
        <f>AC35*4+AD35*9+AE35*4</f>
        <v>784.4</v>
      </c>
    </row>
    <row r="36" spans="2:32" ht="27.95" customHeight="1">
      <c r="B36" s="73"/>
      <c r="C36" s="74"/>
      <c r="D36" s="30"/>
      <c r="E36" s="30"/>
      <c r="F36" s="3"/>
      <c r="G36" s="29"/>
      <c r="H36" s="29"/>
      <c r="I36" s="3"/>
      <c r="J36" s="3"/>
      <c r="K36" s="30"/>
      <c r="L36" s="30"/>
      <c r="M36" s="3"/>
      <c r="N36" s="30"/>
      <c r="O36" s="3"/>
      <c r="P36" s="3"/>
      <c r="Q36" s="30"/>
      <c r="R36" s="3"/>
      <c r="S36" s="3"/>
      <c r="T36" s="30"/>
      <c r="U36" s="3"/>
      <c r="V36" s="237"/>
      <c r="W36" s="75">
        <f>W30*4+W32*9+W34*4</f>
        <v>0</v>
      </c>
      <c r="X36" s="36"/>
      <c r="Y36" s="2"/>
      <c r="Z36" s="60"/>
      <c r="AC36" s="76">
        <f>AC35*4/AF35</f>
        <v>0.15094339622641509</v>
      </c>
      <c r="AD36" s="76">
        <f>AD35*9/AF35</f>
        <v>0.27536970933197347</v>
      </c>
      <c r="AE36" s="76">
        <f>AE35*4/AF35</f>
        <v>0.57368689444161147</v>
      </c>
    </row>
    <row r="37" spans="2:32" s="26" customFormat="1" ht="27.75">
      <c r="B37" s="61">
        <v>10</v>
      </c>
      <c r="C37" s="234"/>
      <c r="D37" s="41"/>
      <c r="E37" s="41"/>
      <c r="F37" s="24"/>
      <c r="G37" s="41"/>
      <c r="H37" s="41"/>
      <c r="I37" s="24"/>
      <c r="J37" s="41"/>
      <c r="K37" s="41"/>
      <c r="L37" s="24"/>
      <c r="M37" s="101"/>
      <c r="N37" s="100"/>
      <c r="O37" s="24"/>
      <c r="P37" s="41"/>
      <c r="Q37" s="41"/>
      <c r="R37" s="24"/>
      <c r="S37" s="41"/>
      <c r="T37" s="41"/>
      <c r="U37" s="24"/>
      <c r="V37" s="235"/>
      <c r="W37" s="62" t="s">
        <v>17</v>
      </c>
      <c r="X37" s="25" t="s">
        <v>78</v>
      </c>
      <c r="Y37" s="1"/>
      <c r="Z37" s="57"/>
      <c r="AA37" s="57"/>
      <c r="AB37" s="58"/>
      <c r="AC37" s="57" t="s">
        <v>90</v>
      </c>
      <c r="AD37" s="57" t="s">
        <v>91</v>
      </c>
      <c r="AE37" s="57" t="s">
        <v>92</v>
      </c>
      <c r="AF37" s="57" t="s">
        <v>93</v>
      </c>
    </row>
    <row r="38" spans="2:32" ht="27.95" customHeight="1">
      <c r="B38" s="63" t="s">
        <v>19</v>
      </c>
      <c r="C38" s="234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236"/>
      <c r="W38" s="64">
        <f>Y37*15+Y39*5+Y41*15+Y42*12</f>
        <v>0</v>
      </c>
      <c r="X38" s="27" t="s">
        <v>79</v>
      </c>
      <c r="Y38" s="2"/>
      <c r="Z38" s="60"/>
      <c r="AA38" s="58" t="s">
        <v>94</v>
      </c>
      <c r="AB38" s="58">
        <v>6</v>
      </c>
      <c r="AC38" s="58">
        <f>AB38*2</f>
        <v>12</v>
      </c>
      <c r="AD38" s="58"/>
      <c r="AE38" s="58">
        <f>AB38*15</f>
        <v>90</v>
      </c>
      <c r="AF38" s="58">
        <f>AC38*4+AE38*4</f>
        <v>408</v>
      </c>
    </row>
    <row r="39" spans="2:32" ht="27.95" customHeight="1">
      <c r="B39" s="63">
        <v>4</v>
      </c>
      <c r="C39" s="234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236"/>
      <c r="W39" s="67" t="s">
        <v>21</v>
      </c>
      <c r="X39" s="28" t="s">
        <v>80</v>
      </c>
      <c r="Y39" s="2"/>
      <c r="Z39" s="57"/>
      <c r="AA39" s="68" t="s">
        <v>95</v>
      </c>
      <c r="AB39" s="58">
        <v>2.2999999999999998</v>
      </c>
      <c r="AC39" s="69">
        <f>AB39*7</f>
        <v>16.099999999999998</v>
      </c>
      <c r="AD39" s="58">
        <f>AB39*5</f>
        <v>11.5</v>
      </c>
      <c r="AE39" s="58" t="s">
        <v>96</v>
      </c>
      <c r="AF39" s="70">
        <f>AC39*4+AD39*9</f>
        <v>167.89999999999998</v>
      </c>
    </row>
    <row r="40" spans="2:32" ht="27.95" customHeight="1">
      <c r="B40" s="63" t="s">
        <v>23</v>
      </c>
      <c r="C40" s="234"/>
      <c r="D40" s="3"/>
      <c r="E40" s="3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0"/>
      <c r="U40" s="3"/>
      <c r="V40" s="236"/>
      <c r="W40" s="64">
        <f>Y38*5+Y40*5+Y42*8</f>
        <v>0</v>
      </c>
      <c r="X40" s="28" t="s">
        <v>81</v>
      </c>
      <c r="Y40" s="2"/>
      <c r="Z40" s="60"/>
      <c r="AA40" s="57" t="s">
        <v>97</v>
      </c>
      <c r="AB40" s="58">
        <v>1.6</v>
      </c>
      <c r="AC40" s="58">
        <f>AB40*1</f>
        <v>1.6</v>
      </c>
      <c r="AD40" s="58" t="s">
        <v>96</v>
      </c>
      <c r="AE40" s="58">
        <f>AB40*5</f>
        <v>8</v>
      </c>
      <c r="AF40" s="58">
        <f>AC40*4+AE40*4</f>
        <v>38.4</v>
      </c>
    </row>
    <row r="41" spans="2:32" ht="27.95" customHeight="1">
      <c r="B41" s="238" t="s">
        <v>116</v>
      </c>
      <c r="C41" s="234"/>
      <c r="D41" s="3"/>
      <c r="E41" s="30"/>
      <c r="F41" s="3"/>
      <c r="G41" s="3"/>
      <c r="H41" s="3"/>
      <c r="I41" s="3"/>
      <c r="J41" s="3"/>
      <c r="K41" s="29"/>
      <c r="L41" s="3"/>
      <c r="M41" s="3"/>
      <c r="N41" s="29"/>
      <c r="O41" s="3"/>
      <c r="P41" s="3"/>
      <c r="Q41" s="3"/>
      <c r="R41" s="3"/>
      <c r="S41" s="3"/>
      <c r="T41" s="30"/>
      <c r="U41" s="3"/>
      <c r="V41" s="236"/>
      <c r="W41" s="67" t="s">
        <v>28</v>
      </c>
      <c r="X41" s="28" t="s">
        <v>83</v>
      </c>
      <c r="Y41" s="2"/>
      <c r="Z41" s="57"/>
      <c r="AA41" s="57" t="s">
        <v>99</v>
      </c>
      <c r="AB41" s="58">
        <v>2.5</v>
      </c>
      <c r="AC41" s="58"/>
      <c r="AD41" s="58">
        <f>AB41*5</f>
        <v>12.5</v>
      </c>
      <c r="AE41" s="58" t="s">
        <v>96</v>
      </c>
      <c r="AF41" s="58">
        <f>AD41*9</f>
        <v>112.5</v>
      </c>
    </row>
    <row r="42" spans="2:32" ht="27.95" customHeight="1">
      <c r="B42" s="238"/>
      <c r="C42" s="234"/>
      <c r="D42" s="29"/>
      <c r="E42" s="29"/>
      <c r="F42" s="3"/>
      <c r="G42" s="3"/>
      <c r="H42" s="30"/>
      <c r="I42" s="3"/>
      <c r="J42" s="3"/>
      <c r="K42" s="30"/>
      <c r="L42" s="3"/>
      <c r="M42" s="3"/>
      <c r="N42" s="30"/>
      <c r="O42" s="3"/>
      <c r="P42" s="3"/>
      <c r="Q42" s="30"/>
      <c r="R42" s="3"/>
      <c r="S42" s="3"/>
      <c r="T42" s="30"/>
      <c r="U42" s="3"/>
      <c r="V42" s="236"/>
      <c r="W42" s="64">
        <f>Y37*2+Y38*7+Y39*1+Y42*8</f>
        <v>0</v>
      </c>
      <c r="X42" s="31" t="s">
        <v>84</v>
      </c>
      <c r="Y42" s="2"/>
      <c r="Z42" s="60"/>
      <c r="AA42" s="57" t="s">
        <v>100</v>
      </c>
      <c r="AE42" s="57">
        <f>AB42*15</f>
        <v>0</v>
      </c>
    </row>
    <row r="43" spans="2:32" ht="27.95" customHeight="1">
      <c r="B43" s="71" t="s">
        <v>85</v>
      </c>
      <c r="C43" s="72"/>
      <c r="D43" s="30"/>
      <c r="E43" s="30"/>
      <c r="F43" s="3"/>
      <c r="G43" s="3"/>
      <c r="H43" s="30"/>
      <c r="I43" s="3"/>
      <c r="J43" s="3"/>
      <c r="K43" s="29"/>
      <c r="L43" s="3"/>
      <c r="M43" s="3"/>
      <c r="N43" s="30"/>
      <c r="O43" s="3"/>
      <c r="P43" s="3"/>
      <c r="Q43" s="30"/>
      <c r="R43" s="3"/>
      <c r="S43" s="3"/>
      <c r="T43" s="30"/>
      <c r="U43" s="3"/>
      <c r="V43" s="236"/>
      <c r="W43" s="67" t="s">
        <v>86</v>
      </c>
      <c r="X43" s="32"/>
      <c r="Y43" s="35"/>
      <c r="Z43" s="57"/>
      <c r="AC43" s="57">
        <f>SUM(AC38:AC42)</f>
        <v>29.7</v>
      </c>
      <c r="AD43" s="57">
        <f>SUM(AD38:AD42)</f>
        <v>24</v>
      </c>
      <c r="AE43" s="57">
        <f>SUM(AE38:AE42)</f>
        <v>98</v>
      </c>
      <c r="AF43" s="57">
        <f>AC43*4+AD43*9+AE43*4</f>
        <v>726.8</v>
      </c>
    </row>
    <row r="44" spans="2:32" ht="27.95" customHeight="1" thickBot="1">
      <c r="B44" s="87"/>
      <c r="C44" s="74"/>
      <c r="D44" s="49"/>
      <c r="E44" s="49"/>
      <c r="F44" s="50"/>
      <c r="G44" s="50"/>
      <c r="H44" s="49"/>
      <c r="I44" s="50"/>
      <c r="J44" s="50"/>
      <c r="K44" s="29"/>
      <c r="L44" s="3"/>
      <c r="M44" s="49"/>
      <c r="N44" s="49"/>
      <c r="O44" s="50"/>
      <c r="P44" s="50"/>
      <c r="Q44" s="49"/>
      <c r="R44" s="50"/>
      <c r="S44" s="50"/>
      <c r="T44" s="49"/>
      <c r="U44" s="50"/>
      <c r="V44" s="237"/>
      <c r="W44" s="75">
        <f>W38*4+W40*9+W42*4</f>
        <v>0</v>
      </c>
      <c r="X44" s="52"/>
      <c r="Y44" s="88"/>
      <c r="Z44" s="60"/>
      <c r="AC44" s="76">
        <f>AC43*4/AF43</f>
        <v>0.16345624656026417</v>
      </c>
      <c r="AD44" s="76">
        <f>AD43*9/AF43</f>
        <v>0.29719317556411667</v>
      </c>
      <c r="AE44" s="76">
        <f>AE43*4/AF43</f>
        <v>0.53935057787561924</v>
      </c>
    </row>
    <row r="45" spans="2:32" ht="21.75" customHeight="1">
      <c r="C45" s="57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90"/>
    </row>
    <row r="46" spans="2:32" ht="16.5">
      <c r="B46" s="58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</row>
    <row r="47" spans="2:32">
      <c r="Y47" s="55"/>
    </row>
    <row r="48" spans="2:32">
      <c r="Y48" s="55"/>
    </row>
    <row r="49" spans="25:25">
      <c r="Y49" s="55"/>
    </row>
    <row r="50" spans="25:25">
      <c r="Y50" s="55"/>
    </row>
    <row r="51" spans="25:25">
      <c r="Y51" s="55"/>
    </row>
    <row r="52" spans="25:25">
      <c r="Y52" s="55"/>
    </row>
  </sheetData>
  <mergeCells count="19">
    <mergeCell ref="D45:Y46"/>
    <mergeCell ref="C13:C18"/>
    <mergeCell ref="V13:V20"/>
    <mergeCell ref="B17:B18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B1:Y1"/>
    <mergeCell ref="B2:G2"/>
    <mergeCell ref="S2:Y3"/>
    <mergeCell ref="C5:C10"/>
    <mergeCell ref="V5:V12"/>
    <mergeCell ref="B9:B10"/>
  </mergeCells>
  <phoneticPr fontId="19" type="noConversion"/>
  <pageMargins left="1.28" right="0.17" top="0.18" bottom="0.17" header="0.5" footer="0.23"/>
  <pageSetup paperSize="9" scale="45" orientation="landscape" copies="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3</vt:i4>
      </vt:variant>
    </vt:vector>
  </HeadingPairs>
  <TitlesOfParts>
    <vt:vector size="10" baseType="lpstr">
      <vt:lpstr>舊格式</vt:lpstr>
      <vt:lpstr>8月第五週明細</vt:lpstr>
      <vt:lpstr>九月第一週明細 </vt:lpstr>
      <vt:lpstr>第二週明細</vt:lpstr>
      <vt:lpstr>第三週明細</vt:lpstr>
      <vt:lpstr>第四週明細</vt:lpstr>
      <vt:lpstr>第五週明細</vt:lpstr>
      <vt:lpstr>'8月第五週明細'!Print_Area</vt:lpstr>
      <vt:lpstr>'九月第一週明細 '!Print_Area</vt:lpstr>
      <vt:lpstr>舊格式!Print_Area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2019-07-25T07:44:44Z</cp:lastPrinted>
  <dcterms:created xsi:type="dcterms:W3CDTF">2013-10-17T10:44:48Z</dcterms:created>
  <dcterms:modified xsi:type="dcterms:W3CDTF">2019-08-16T06:23:00Z</dcterms:modified>
</cp:coreProperties>
</file>