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 tabRatio="828" activeTab="2"/>
  </bookViews>
  <sheets>
    <sheet name="12月菜單" sheetId="1" r:id="rId1"/>
    <sheet name="第一週" sheetId="2" r:id="rId2"/>
    <sheet name="第二週" sheetId="3" r:id="rId3"/>
    <sheet name="第三週" sheetId="4" r:id="rId4"/>
    <sheet name="第四週" sheetId="5" r:id="rId5"/>
    <sheet name="第五週" sheetId="6" r:id="rId6"/>
  </sheets>
  <externalReferences>
    <externalReference r:id="rId7"/>
  </externalReferences>
  <definedNames>
    <definedName name="_xlnm.Print_Area" localSheetId="0">'12月菜單'!$A$1:$W$50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J13" i="2" l="1"/>
  <c r="S37" i="6" l="1"/>
  <c r="P37" i="6"/>
  <c r="M37" i="6"/>
  <c r="J37" i="6"/>
  <c r="G37" i="6"/>
  <c r="D37" i="6"/>
  <c r="S29" i="6"/>
  <c r="P29" i="6"/>
  <c r="M29" i="6"/>
  <c r="J29" i="6"/>
  <c r="G29" i="6"/>
  <c r="D29" i="6"/>
  <c r="S21" i="6"/>
  <c r="P21" i="6"/>
  <c r="M21" i="6"/>
  <c r="J21" i="6"/>
  <c r="G21" i="6"/>
  <c r="D21" i="6"/>
  <c r="S13" i="6"/>
  <c r="P13" i="6"/>
  <c r="M13" i="6"/>
  <c r="J13" i="6"/>
  <c r="G13" i="6"/>
  <c r="D13" i="6"/>
  <c r="S5" i="6"/>
  <c r="P5" i="6"/>
  <c r="M5" i="6"/>
  <c r="J5" i="6"/>
  <c r="G5" i="6"/>
  <c r="D5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1" i="4"/>
  <c r="G29" i="4"/>
  <c r="D29" i="4"/>
  <c r="S21" i="4"/>
  <c r="P21" i="4"/>
  <c r="M21" i="4"/>
  <c r="J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J21" i="2"/>
  <c r="M21" i="2"/>
  <c r="G21" i="2"/>
  <c r="D21" i="2"/>
  <c r="P5" i="2"/>
  <c r="S13" i="2" l="1"/>
  <c r="P13" i="2"/>
  <c r="M13" i="2"/>
  <c r="D13" i="2"/>
  <c r="S5" i="2"/>
  <c r="M5" i="2"/>
  <c r="J5" i="2"/>
  <c r="G5" i="2"/>
  <c r="D5" i="2"/>
  <c r="AC43" i="6" l="1"/>
  <c r="AE42" i="6"/>
  <c r="AD42" i="6"/>
  <c r="AC42" i="6"/>
  <c r="W42" i="6"/>
  <c r="AE41" i="6"/>
  <c r="Y41" i="6"/>
  <c r="AD40" i="6"/>
  <c r="AF40" i="6" s="1"/>
  <c r="Y40" i="6"/>
  <c r="AE39" i="6"/>
  <c r="AC39" i="6"/>
  <c r="AF39" i="6" s="1"/>
  <c r="Y39" i="6"/>
  <c r="AD38" i="6"/>
  <c r="AD43" i="6" s="1"/>
  <c r="AC38" i="6"/>
  <c r="AF38" i="6" s="1"/>
  <c r="Y38" i="6"/>
  <c r="AF37" i="6"/>
  <c r="AE37" i="6"/>
  <c r="AE43" i="6" s="1"/>
  <c r="AC37" i="6"/>
  <c r="Y37" i="6"/>
  <c r="AD35" i="6"/>
  <c r="AE34" i="6"/>
  <c r="AD34" i="6"/>
  <c r="AC34" i="6"/>
  <c r="Y34" i="6"/>
  <c r="AE33" i="6"/>
  <c r="Y33" i="6"/>
  <c r="AF32" i="6"/>
  <c r="AD32" i="6"/>
  <c r="Y32" i="6"/>
  <c r="W32" i="6"/>
  <c r="AF31" i="6"/>
  <c r="AE31" i="6"/>
  <c r="AC31" i="6"/>
  <c r="Y31" i="6"/>
  <c r="AF30" i="6"/>
  <c r="AD30" i="6"/>
  <c r="AC30" i="6"/>
  <c r="Y30" i="6"/>
  <c r="AE29" i="6"/>
  <c r="AE35" i="6" s="1"/>
  <c r="AC29" i="6"/>
  <c r="AC35" i="6" s="1"/>
  <c r="Y29" i="6"/>
  <c r="AE26" i="6"/>
  <c r="AD26" i="6"/>
  <c r="AC26" i="6"/>
  <c r="Y26" i="6"/>
  <c r="AE25" i="6"/>
  <c r="Y25" i="6"/>
  <c r="AD24" i="6"/>
  <c r="AF24" i="6" s="1"/>
  <c r="Y24" i="6"/>
  <c r="AE23" i="6"/>
  <c r="AC23" i="6"/>
  <c r="AF23" i="6" s="1"/>
  <c r="Y23" i="6"/>
  <c r="AD22" i="6"/>
  <c r="AD27" i="6" s="1"/>
  <c r="AC22" i="6"/>
  <c r="AF22" i="6" s="1"/>
  <c r="Y22" i="6"/>
  <c r="AF21" i="6"/>
  <c r="AE21" i="6"/>
  <c r="AE27" i="6" s="1"/>
  <c r="AC21" i="6"/>
  <c r="AC27" i="6" s="1"/>
  <c r="Y21" i="6"/>
  <c r="AD19" i="6"/>
  <c r="AE18" i="6"/>
  <c r="AD18" i="6"/>
  <c r="AC18" i="6"/>
  <c r="AC19" i="6" s="1"/>
  <c r="AE17" i="6"/>
  <c r="Y17" i="6"/>
  <c r="AF16" i="6"/>
  <c r="AD16" i="6"/>
  <c r="Y16" i="6"/>
  <c r="AF15" i="6"/>
  <c r="AE15" i="6"/>
  <c r="AC15" i="6"/>
  <c r="Y15" i="6"/>
  <c r="AF14" i="6"/>
  <c r="AD14" i="6"/>
  <c r="AC14" i="6"/>
  <c r="Y14" i="6"/>
  <c r="AF13" i="6"/>
  <c r="AE13" i="6"/>
  <c r="AE19" i="6" s="1"/>
  <c r="AC13" i="6"/>
  <c r="Y13" i="6"/>
  <c r="AE11" i="6"/>
  <c r="W6" i="6" s="1"/>
  <c r="AE10" i="6"/>
  <c r="AD10" i="6"/>
  <c r="AD11" i="6" s="1"/>
  <c r="AC10" i="6"/>
  <c r="AE9" i="6"/>
  <c r="Y9" i="6"/>
  <c r="AF8" i="6"/>
  <c r="AD8" i="6"/>
  <c r="Y8" i="6"/>
  <c r="AF7" i="6"/>
  <c r="AE7" i="6"/>
  <c r="AC7" i="6"/>
  <c r="Y7" i="6"/>
  <c r="AF6" i="6"/>
  <c r="AD6" i="6"/>
  <c r="AC6" i="6"/>
  <c r="Y6" i="6"/>
  <c r="AE5" i="6"/>
  <c r="AC5" i="6"/>
  <c r="AC11" i="6" s="1"/>
  <c r="Y5" i="6"/>
  <c r="AC43" i="5"/>
  <c r="AE42" i="5"/>
  <c r="AD42" i="5"/>
  <c r="AC42" i="5"/>
  <c r="Y42" i="5"/>
  <c r="AE41" i="5"/>
  <c r="Y41" i="5"/>
  <c r="AF40" i="5"/>
  <c r="AD40" i="5"/>
  <c r="Y40" i="5"/>
  <c r="AF39" i="5"/>
  <c r="AE39" i="5"/>
  <c r="AC39" i="5"/>
  <c r="Y39" i="5"/>
  <c r="AF38" i="5"/>
  <c r="AD38" i="5"/>
  <c r="AD43" i="5" s="1"/>
  <c r="AC38" i="5"/>
  <c r="Y38" i="5"/>
  <c r="AE37" i="5"/>
  <c r="AE43" i="5" s="1"/>
  <c r="AC37" i="5"/>
  <c r="AF37" i="5" s="1"/>
  <c r="Y37" i="5"/>
  <c r="AE34" i="5"/>
  <c r="AD34" i="5"/>
  <c r="AC34" i="5"/>
  <c r="Y34" i="5"/>
  <c r="AE33" i="5"/>
  <c r="Y33" i="5"/>
  <c r="AF32" i="5"/>
  <c r="AD32" i="5"/>
  <c r="Y32" i="5"/>
  <c r="AE31" i="5"/>
  <c r="AC31" i="5"/>
  <c r="AF31" i="5" s="1"/>
  <c r="Y31" i="5"/>
  <c r="AD30" i="5"/>
  <c r="AD35" i="5" s="1"/>
  <c r="AC30" i="5"/>
  <c r="AF30" i="5" s="1"/>
  <c r="Y30" i="5"/>
  <c r="AE29" i="5"/>
  <c r="AE35" i="5" s="1"/>
  <c r="AC29" i="5"/>
  <c r="AC35" i="5" s="1"/>
  <c r="Y29" i="5"/>
  <c r="AC27" i="5"/>
  <c r="AE26" i="5"/>
  <c r="AD26" i="5"/>
  <c r="AC26" i="5"/>
  <c r="Y26" i="5"/>
  <c r="AE25" i="5"/>
  <c r="Y25" i="5"/>
  <c r="AF24" i="5"/>
  <c r="AD24" i="5"/>
  <c r="Y24" i="5"/>
  <c r="AF23" i="5"/>
  <c r="AE23" i="5"/>
  <c r="AC23" i="5"/>
  <c r="Y23" i="5"/>
  <c r="AF22" i="5"/>
  <c r="AD22" i="5"/>
  <c r="AD27" i="5" s="1"/>
  <c r="AC22" i="5"/>
  <c r="Y22" i="5"/>
  <c r="AE21" i="5"/>
  <c r="AF21" i="5" s="1"/>
  <c r="AC21" i="5"/>
  <c r="Y21" i="5"/>
  <c r="AE19" i="5"/>
  <c r="W14" i="5" s="1"/>
  <c r="AE18" i="5"/>
  <c r="AD18" i="5"/>
  <c r="AC18" i="5"/>
  <c r="AE17" i="5"/>
  <c r="Y17" i="5"/>
  <c r="AD16" i="5"/>
  <c r="AF16" i="5" s="1"/>
  <c r="Y16" i="5"/>
  <c r="AE15" i="5"/>
  <c r="AF15" i="5" s="1"/>
  <c r="AC15" i="5"/>
  <c r="Y15" i="5"/>
  <c r="AD14" i="5"/>
  <c r="AD19" i="5" s="1"/>
  <c r="AC14" i="5"/>
  <c r="Y14" i="5"/>
  <c r="AE13" i="5"/>
  <c r="AC13" i="5"/>
  <c r="AC19" i="5" s="1"/>
  <c r="Y13" i="5"/>
  <c r="AE10" i="5"/>
  <c r="AD10" i="5"/>
  <c r="AC10" i="5"/>
  <c r="Y10" i="5"/>
  <c r="AE9" i="5"/>
  <c r="Y9" i="5"/>
  <c r="AD8" i="5"/>
  <c r="AF8" i="5" s="1"/>
  <c r="Y8" i="5"/>
  <c r="AE7" i="5"/>
  <c r="AC7" i="5"/>
  <c r="AF7" i="5" s="1"/>
  <c r="Y7" i="5"/>
  <c r="AD6" i="5"/>
  <c r="AD11" i="5" s="1"/>
  <c r="AC6" i="5"/>
  <c r="AF6" i="5" s="1"/>
  <c r="Y6" i="5"/>
  <c r="AF5" i="5"/>
  <c r="AE5" i="5"/>
  <c r="AE11" i="5" s="1"/>
  <c r="AC5" i="5"/>
  <c r="AC11" i="5" s="1"/>
  <c r="Y5" i="5"/>
  <c r="AC43" i="4"/>
  <c r="AE42" i="4"/>
  <c r="AD42" i="4"/>
  <c r="AC42" i="4"/>
  <c r="Y42" i="4"/>
  <c r="AE41" i="4"/>
  <c r="Y41" i="4"/>
  <c r="AF40" i="4"/>
  <c r="AD40" i="4"/>
  <c r="Y40" i="4"/>
  <c r="AF39" i="4"/>
  <c r="AE39" i="4"/>
  <c r="AC39" i="4"/>
  <c r="Y39" i="4"/>
  <c r="AF38" i="4"/>
  <c r="AD38" i="4"/>
  <c r="AD43" i="4" s="1"/>
  <c r="AC38" i="4"/>
  <c r="Y38" i="4"/>
  <c r="AF37" i="4"/>
  <c r="AE37" i="4"/>
  <c r="AE43" i="4" s="1"/>
  <c r="AC37" i="4"/>
  <c r="Y37" i="4"/>
  <c r="AE34" i="4"/>
  <c r="AD34" i="4"/>
  <c r="AC34" i="4"/>
  <c r="Y34" i="4"/>
  <c r="AE33" i="4"/>
  <c r="Y33" i="4"/>
  <c r="AF32" i="4"/>
  <c r="AD32" i="4"/>
  <c r="Y32" i="4"/>
  <c r="AE31" i="4"/>
  <c r="AC31" i="4"/>
  <c r="AF31" i="4" s="1"/>
  <c r="Y31" i="4"/>
  <c r="AD30" i="4"/>
  <c r="AD35" i="4" s="1"/>
  <c r="AC30" i="4"/>
  <c r="AF30" i="4" s="1"/>
  <c r="Y30" i="4"/>
  <c r="AE29" i="4"/>
  <c r="AE35" i="4" s="1"/>
  <c r="AC29" i="4"/>
  <c r="AC35" i="4" s="1"/>
  <c r="Y29" i="4"/>
  <c r="AC27" i="4"/>
  <c r="AE26" i="4"/>
  <c r="AD26" i="4"/>
  <c r="AC26" i="4"/>
  <c r="Y26" i="4"/>
  <c r="AE25" i="4"/>
  <c r="Y25" i="4"/>
  <c r="AF24" i="4"/>
  <c r="AD24" i="4"/>
  <c r="Y24" i="4"/>
  <c r="AF23" i="4"/>
  <c r="AE23" i="4"/>
  <c r="AC23" i="4"/>
  <c r="Y23" i="4"/>
  <c r="AF22" i="4"/>
  <c r="AD22" i="4"/>
  <c r="AD27" i="4" s="1"/>
  <c r="AC22" i="4"/>
  <c r="Y22" i="4"/>
  <c r="AE21" i="4"/>
  <c r="AF21" i="4" s="1"/>
  <c r="AC21" i="4"/>
  <c r="Y21" i="4"/>
  <c r="AE19" i="4"/>
  <c r="W14" i="4" s="1"/>
  <c r="AE18" i="4"/>
  <c r="AD18" i="4"/>
  <c r="AC18" i="4"/>
  <c r="AE17" i="4"/>
  <c r="Y17" i="4"/>
  <c r="AF16" i="4"/>
  <c r="AD16" i="4"/>
  <c r="Y16" i="4"/>
  <c r="AF15" i="4"/>
  <c r="AE15" i="4"/>
  <c r="AC15" i="4"/>
  <c r="Y15" i="4"/>
  <c r="AF14" i="4"/>
  <c r="AD14" i="4"/>
  <c r="AD19" i="4" s="1"/>
  <c r="AC14" i="4"/>
  <c r="Y14" i="4"/>
  <c r="AE13" i="4"/>
  <c r="AC13" i="4"/>
  <c r="AC19" i="4" s="1"/>
  <c r="Y13" i="4"/>
  <c r="AE10" i="4"/>
  <c r="AD10" i="4"/>
  <c r="AC10" i="4"/>
  <c r="Y10" i="4"/>
  <c r="AE9" i="4"/>
  <c r="Y9" i="4"/>
  <c r="AD8" i="4"/>
  <c r="AF8" i="4" s="1"/>
  <c r="Y8" i="4"/>
  <c r="AE7" i="4"/>
  <c r="AC7" i="4"/>
  <c r="AF7" i="4" s="1"/>
  <c r="Y7" i="4"/>
  <c r="AD6" i="4"/>
  <c r="AD11" i="4" s="1"/>
  <c r="AC6" i="4"/>
  <c r="AF6" i="4" s="1"/>
  <c r="Y6" i="4"/>
  <c r="AF5" i="4"/>
  <c r="AE5" i="4"/>
  <c r="AE11" i="4" s="1"/>
  <c r="AC5" i="4"/>
  <c r="AC11" i="4" s="1"/>
  <c r="Y5" i="4"/>
  <c r="AC43" i="3"/>
  <c r="AE42" i="3"/>
  <c r="AD42" i="3"/>
  <c r="AC42" i="3"/>
  <c r="Y42" i="3"/>
  <c r="AE41" i="3"/>
  <c r="Y41" i="3"/>
  <c r="AF40" i="3"/>
  <c r="AD40" i="3"/>
  <c r="Y40" i="3"/>
  <c r="AF39" i="3"/>
  <c r="AE39" i="3"/>
  <c r="AC39" i="3"/>
  <c r="Y39" i="3"/>
  <c r="AF38" i="3"/>
  <c r="AD38" i="3"/>
  <c r="AD43" i="3" s="1"/>
  <c r="AC38" i="3"/>
  <c r="Y38" i="3"/>
  <c r="AE37" i="3"/>
  <c r="AE43" i="3" s="1"/>
  <c r="AC37" i="3"/>
  <c r="AF37" i="3" s="1"/>
  <c r="Y37" i="3"/>
  <c r="AE34" i="3"/>
  <c r="AD34" i="3"/>
  <c r="AC34" i="3"/>
  <c r="Y34" i="3"/>
  <c r="AE33" i="3"/>
  <c r="Y33" i="3"/>
  <c r="AF32" i="3"/>
  <c r="AD32" i="3"/>
  <c r="Y32" i="3"/>
  <c r="AE31" i="3"/>
  <c r="AC31" i="3"/>
  <c r="AF31" i="3" s="1"/>
  <c r="Y31" i="3"/>
  <c r="AD30" i="3"/>
  <c r="AD35" i="3" s="1"/>
  <c r="AC30" i="3"/>
  <c r="AF30" i="3" s="1"/>
  <c r="Y30" i="3"/>
  <c r="AE29" i="3"/>
  <c r="AE35" i="3" s="1"/>
  <c r="AC29" i="3"/>
  <c r="AC35" i="3" s="1"/>
  <c r="Y29" i="3"/>
  <c r="AC27" i="3"/>
  <c r="AF27" i="3" s="1"/>
  <c r="W28" i="3" s="1"/>
  <c r="AE26" i="3"/>
  <c r="AD26" i="3"/>
  <c r="AC26" i="3"/>
  <c r="Y26" i="3"/>
  <c r="AE25" i="3"/>
  <c r="Y25" i="3"/>
  <c r="AF24" i="3"/>
  <c r="AD24" i="3"/>
  <c r="Y24" i="3"/>
  <c r="AF23" i="3"/>
  <c r="AE23" i="3"/>
  <c r="AC23" i="3"/>
  <c r="Y23" i="3"/>
  <c r="AF22" i="3"/>
  <c r="AD22" i="3"/>
  <c r="AD27" i="3" s="1"/>
  <c r="AC22" i="3"/>
  <c r="Y22" i="3"/>
  <c r="AE21" i="3"/>
  <c r="AE27" i="3" s="1"/>
  <c r="AC21" i="3"/>
  <c r="AF21" i="3" s="1"/>
  <c r="Y21" i="3"/>
  <c r="AE19" i="3"/>
  <c r="W14" i="3" s="1"/>
  <c r="AE18" i="3"/>
  <c r="AD18" i="3"/>
  <c r="AC18" i="3"/>
  <c r="AE17" i="3"/>
  <c r="Y17" i="3"/>
  <c r="AD16" i="3"/>
  <c r="AF16" i="3" s="1"/>
  <c r="Y16" i="3"/>
  <c r="AE15" i="3"/>
  <c r="AC15" i="3"/>
  <c r="AF15" i="3" s="1"/>
  <c r="Y15" i="3"/>
  <c r="AD14" i="3"/>
  <c r="AD19" i="3" s="1"/>
  <c r="AC14" i="3"/>
  <c r="AF14" i="3" s="1"/>
  <c r="Y14" i="3"/>
  <c r="AE13" i="3"/>
  <c r="AC13" i="3"/>
  <c r="AC19" i="3" s="1"/>
  <c r="Y13" i="3"/>
  <c r="AE10" i="3"/>
  <c r="AD10" i="3"/>
  <c r="AC10" i="3"/>
  <c r="Y10" i="3"/>
  <c r="AE9" i="3"/>
  <c r="Y9" i="3"/>
  <c r="AD8" i="3"/>
  <c r="AF8" i="3" s="1"/>
  <c r="Y8" i="3"/>
  <c r="AE7" i="3"/>
  <c r="AF7" i="3" s="1"/>
  <c r="AC7" i="3"/>
  <c r="Y7" i="3"/>
  <c r="AD6" i="3"/>
  <c r="AD11" i="3" s="1"/>
  <c r="AC6" i="3"/>
  <c r="Y6" i="3"/>
  <c r="AF5" i="3"/>
  <c r="AE5" i="3"/>
  <c r="AE11" i="3" s="1"/>
  <c r="AC5" i="3"/>
  <c r="AC11" i="3" s="1"/>
  <c r="Y5" i="3"/>
  <c r="AC43" i="2"/>
  <c r="AE42" i="2"/>
  <c r="AD42" i="2"/>
  <c r="AC42" i="2"/>
  <c r="Y42" i="2"/>
  <c r="AE41" i="2"/>
  <c r="Y41" i="2"/>
  <c r="AF40" i="2"/>
  <c r="AD40" i="2"/>
  <c r="Y40" i="2"/>
  <c r="AF39" i="2"/>
  <c r="AE39" i="2"/>
  <c r="AC39" i="2"/>
  <c r="Y39" i="2"/>
  <c r="AF38" i="2"/>
  <c r="AD38" i="2"/>
  <c r="AD43" i="2" s="1"/>
  <c r="AC38" i="2"/>
  <c r="Y38" i="2"/>
  <c r="AF37" i="2"/>
  <c r="AE37" i="2"/>
  <c r="AE43" i="2" s="1"/>
  <c r="AC37" i="2"/>
  <c r="Y37" i="2"/>
  <c r="AD35" i="2"/>
  <c r="AE34" i="2"/>
  <c r="AD34" i="2"/>
  <c r="AC34" i="2"/>
  <c r="Y34" i="2"/>
  <c r="AE33" i="2"/>
  <c r="Y33" i="2"/>
  <c r="AF32" i="2"/>
  <c r="AD32" i="2"/>
  <c r="AE31" i="2"/>
  <c r="AC31" i="2"/>
  <c r="AF31" i="2" s="1"/>
  <c r="AF30" i="2"/>
  <c r="AD30" i="2"/>
  <c r="AC30" i="2"/>
  <c r="AF29" i="2"/>
  <c r="AE29" i="2"/>
  <c r="AE35" i="2" s="1"/>
  <c r="AC29" i="2"/>
  <c r="AC35" i="2" s="1"/>
  <c r="AE26" i="2"/>
  <c r="AD26" i="2"/>
  <c r="AC26" i="2"/>
  <c r="Y26" i="2"/>
  <c r="AE25" i="2"/>
  <c r="Y25" i="2"/>
  <c r="AD24" i="2"/>
  <c r="AF24" i="2" s="1"/>
  <c r="AF23" i="2"/>
  <c r="AE23" i="2"/>
  <c r="AC23" i="2"/>
  <c r="AD22" i="2"/>
  <c r="AD27" i="2" s="1"/>
  <c r="AC22" i="2"/>
  <c r="AF22" i="2" s="1"/>
  <c r="AE21" i="2"/>
  <c r="AE27" i="2" s="1"/>
  <c r="AC21" i="2"/>
  <c r="AF21" i="2" s="1"/>
  <c r="AD19" i="2"/>
  <c r="AE18" i="2"/>
  <c r="AD18" i="2"/>
  <c r="AC18" i="2"/>
  <c r="Y18" i="2"/>
  <c r="AE17" i="2"/>
  <c r="Y17" i="2"/>
  <c r="AF16" i="2"/>
  <c r="AD16" i="2"/>
  <c r="AE15" i="2"/>
  <c r="AC15" i="2"/>
  <c r="AF15" i="2" s="1"/>
  <c r="AD14" i="2"/>
  <c r="AC14" i="2"/>
  <c r="AF14" i="2" s="1"/>
  <c r="AF13" i="2"/>
  <c r="AE13" i="2"/>
  <c r="AE19" i="2" s="1"/>
  <c r="AC13" i="2"/>
  <c r="AC19" i="2" s="1"/>
  <c r="AE10" i="2"/>
  <c r="AD10" i="2"/>
  <c r="AC10" i="2"/>
  <c r="AE9" i="2"/>
  <c r="Y9" i="2"/>
  <c r="AF8" i="2"/>
  <c r="AD8" i="2"/>
  <c r="AD6" i="2"/>
  <c r="AD11" i="2" s="1"/>
  <c r="AC6" i="2"/>
  <c r="AF6" i="2" s="1"/>
  <c r="AE5" i="2"/>
  <c r="AE11" i="2" s="1"/>
  <c r="AC5" i="2"/>
  <c r="AF5" i="2" s="1"/>
  <c r="T48" i="1"/>
  <c r="R48" i="1"/>
  <c r="P48" i="1"/>
  <c r="N48" i="1"/>
  <c r="L48" i="1"/>
  <c r="J48" i="1"/>
  <c r="H48" i="1"/>
  <c r="F48" i="1"/>
  <c r="T47" i="1"/>
  <c r="R47" i="1"/>
  <c r="P47" i="1"/>
  <c r="N47" i="1"/>
  <c r="L47" i="1"/>
  <c r="J47" i="1"/>
  <c r="H47" i="1"/>
  <c r="F47" i="1"/>
  <c r="T30" i="1"/>
  <c r="R30" i="1"/>
  <c r="P30" i="1"/>
  <c r="N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T21" i="1"/>
  <c r="R21" i="1"/>
  <c r="P21" i="1"/>
  <c r="N21" i="1"/>
  <c r="L21" i="1"/>
  <c r="J21" i="1"/>
  <c r="H21" i="1"/>
  <c r="F21" i="1"/>
  <c r="D21" i="1"/>
  <c r="B21" i="1"/>
  <c r="T20" i="1"/>
  <c r="R20" i="1"/>
  <c r="P20" i="1"/>
  <c r="N20" i="1"/>
  <c r="L20" i="1"/>
  <c r="J20" i="1"/>
  <c r="H20" i="1"/>
  <c r="F20" i="1"/>
  <c r="D20" i="1"/>
  <c r="B20" i="1"/>
  <c r="T12" i="1"/>
  <c r="R12" i="1"/>
  <c r="T11" i="1"/>
  <c r="R11" i="1"/>
  <c r="W10" i="6" l="1"/>
  <c r="AF11" i="6"/>
  <c r="W12" i="6" s="1"/>
  <c r="AD12" i="6"/>
  <c r="W8" i="6"/>
  <c r="W14" i="6"/>
  <c r="AE20" i="6"/>
  <c r="AD20" i="6"/>
  <c r="AF27" i="6"/>
  <c r="W28" i="6" s="1"/>
  <c r="W26" i="6"/>
  <c r="AF35" i="6"/>
  <c r="W36" i="6" s="1"/>
  <c r="W34" i="6"/>
  <c r="W18" i="6"/>
  <c r="AF19" i="6"/>
  <c r="W20" i="6" s="1"/>
  <c r="AC20" i="6"/>
  <c r="W22" i="6"/>
  <c r="AE28" i="6"/>
  <c r="W24" i="6"/>
  <c r="W30" i="6"/>
  <c r="AE36" i="6"/>
  <c r="W38" i="6"/>
  <c r="AD44" i="6"/>
  <c r="W40" i="6"/>
  <c r="AF43" i="6"/>
  <c r="W44" i="6" s="1"/>
  <c r="AE12" i="6"/>
  <c r="W16" i="6"/>
  <c r="AC44" i="6"/>
  <c r="AF5" i="6"/>
  <c r="AF29" i="6"/>
  <c r="AF35" i="5"/>
  <c r="W36" i="5" s="1"/>
  <c r="W34" i="5"/>
  <c r="AD28" i="5"/>
  <c r="W24" i="5"/>
  <c r="W30" i="5"/>
  <c r="AE36" i="5"/>
  <c r="AE44" i="5"/>
  <c r="W38" i="5"/>
  <c r="AF27" i="5"/>
  <c r="W28" i="5" s="1"/>
  <c r="W32" i="5"/>
  <c r="AD36" i="5"/>
  <c r="W40" i="5"/>
  <c r="AF11" i="5"/>
  <c r="W12" i="5" s="1"/>
  <c r="W10" i="5"/>
  <c r="W18" i="5"/>
  <c r="AF19" i="5"/>
  <c r="W20" i="5" s="1"/>
  <c r="W16" i="5"/>
  <c r="W6" i="5"/>
  <c r="AE12" i="5"/>
  <c r="W8" i="5"/>
  <c r="AF43" i="5"/>
  <c r="W44" i="5" s="1"/>
  <c r="AF29" i="5"/>
  <c r="AC44" i="5"/>
  <c r="AF13" i="5"/>
  <c r="AE27" i="5"/>
  <c r="AF14" i="5"/>
  <c r="W26" i="5"/>
  <c r="W42" i="5"/>
  <c r="W24" i="4"/>
  <c r="W38" i="4"/>
  <c r="W30" i="4"/>
  <c r="W40" i="4"/>
  <c r="W10" i="4"/>
  <c r="AF11" i="4"/>
  <c r="W12" i="4" s="1"/>
  <c r="AC20" i="4"/>
  <c r="W18" i="4"/>
  <c r="AF19" i="4"/>
  <c r="W20" i="4" s="1"/>
  <c r="W16" i="4"/>
  <c r="AE12" i="4"/>
  <c r="W6" i="4"/>
  <c r="AD12" i="4"/>
  <c r="W8" i="4"/>
  <c r="AC36" i="4"/>
  <c r="AF35" i="4"/>
  <c r="W36" i="4" s="1"/>
  <c r="W34" i="4"/>
  <c r="W32" i="4"/>
  <c r="AD36" i="4"/>
  <c r="AF43" i="4"/>
  <c r="W44" i="4" s="1"/>
  <c r="AE20" i="4"/>
  <c r="AF29" i="4"/>
  <c r="AC44" i="4"/>
  <c r="AF13" i="4"/>
  <c r="AE27" i="4"/>
  <c r="W26" i="4"/>
  <c r="W42" i="4"/>
  <c r="AF35" i="3"/>
  <c r="W36" i="3" s="1"/>
  <c r="W34" i="3"/>
  <c r="AD28" i="3"/>
  <c r="W24" i="3"/>
  <c r="W30" i="3"/>
  <c r="AE36" i="3"/>
  <c r="W38" i="3"/>
  <c r="W32" i="3"/>
  <c r="AD36" i="3"/>
  <c r="W40" i="3"/>
  <c r="AF11" i="3"/>
  <c r="W12" i="3" s="1"/>
  <c r="W10" i="3"/>
  <c r="W18" i="3"/>
  <c r="AF19" i="3"/>
  <c r="W20" i="3" s="1"/>
  <c r="AD20" i="3"/>
  <c r="W16" i="3"/>
  <c r="AE28" i="3"/>
  <c r="W22" i="3"/>
  <c r="AE12" i="3"/>
  <c r="W6" i="3"/>
  <c r="AD12" i="3"/>
  <c r="W8" i="3"/>
  <c r="AF43" i="3"/>
  <c r="W44" i="3" s="1"/>
  <c r="AF6" i="3"/>
  <c r="AE20" i="3"/>
  <c r="AC28" i="3"/>
  <c r="AF29" i="3"/>
  <c r="AF13" i="3"/>
  <c r="W26" i="3"/>
  <c r="W42" i="3"/>
  <c r="AD44" i="2"/>
  <c r="W40" i="2"/>
  <c r="AF19" i="2"/>
  <c r="AD20" i="2" s="1"/>
  <c r="W38" i="2"/>
  <c r="AE20" i="2"/>
  <c r="AC36" i="2"/>
  <c r="AF35" i="2"/>
  <c r="AE36" i="2" s="1"/>
  <c r="AD36" i="2"/>
  <c r="AF43" i="2"/>
  <c r="W44" i="2" s="1"/>
  <c r="AC11" i="2"/>
  <c r="AC27" i="2"/>
  <c r="AC44" i="2"/>
  <c r="W42" i="2"/>
  <c r="AD36" i="6" l="1"/>
  <c r="AC36" i="6"/>
  <c r="AE44" i="6"/>
  <c r="AD28" i="6"/>
  <c r="AC28" i="6"/>
  <c r="AC12" i="6"/>
  <c r="AE20" i="5"/>
  <c r="AC20" i="5"/>
  <c r="AE28" i="5"/>
  <c r="W22" i="5"/>
  <c r="AC28" i="5"/>
  <c r="AD12" i="5"/>
  <c r="AD20" i="5"/>
  <c r="AC12" i="5"/>
  <c r="AD44" i="5"/>
  <c r="AC36" i="5"/>
  <c r="AD20" i="4"/>
  <c r="AD44" i="4"/>
  <c r="AE44" i="4"/>
  <c r="AE36" i="4"/>
  <c r="W22" i="4"/>
  <c r="AF27" i="4"/>
  <c r="AC12" i="4"/>
  <c r="AC12" i="3"/>
  <c r="AD44" i="3"/>
  <c r="AE44" i="3"/>
  <c r="AC44" i="3"/>
  <c r="AC20" i="3"/>
  <c r="AC36" i="3"/>
  <c r="AF27" i="2"/>
  <c r="AF11" i="2"/>
  <c r="AC12" i="2"/>
  <c r="AC20" i="2"/>
  <c r="AE44" i="2"/>
  <c r="W28" i="4" l="1"/>
  <c r="AD28" i="4"/>
  <c r="AC28" i="4"/>
  <c r="AE28" i="4"/>
  <c r="AE28" i="2"/>
  <c r="AD28" i="2"/>
  <c r="AE12" i="2"/>
  <c r="AD12" i="2"/>
  <c r="AC28" i="2"/>
</calcChain>
</file>

<file path=xl/sharedStrings.xml><?xml version="1.0" encoding="utf-8"?>
<sst xmlns="http://schemas.openxmlformats.org/spreadsheetml/2006/main" count="1395" uniqueCount="537">
  <si>
    <t>星期一/星期六</t>
    <phoneticPr fontId="4" type="noConversion"/>
  </si>
  <si>
    <t>星期二</t>
  </si>
  <si>
    <t>星期三</t>
  </si>
  <si>
    <t>星期四</t>
  </si>
  <si>
    <t>星期五</t>
  </si>
  <si>
    <t>白米飯</t>
    <phoneticPr fontId="4" type="noConversion"/>
  </si>
  <si>
    <t>五穀飯</t>
    <phoneticPr fontId="4" type="noConversion"/>
  </si>
  <si>
    <t>地瓜飯</t>
    <phoneticPr fontId="4" type="noConversion"/>
  </si>
  <si>
    <t>黃金炒飯</t>
    <phoneticPr fontId="4" type="noConversion"/>
  </si>
  <si>
    <t>香草雞丁</t>
    <phoneticPr fontId="4" type="noConversion"/>
  </si>
  <si>
    <t>匈牙利豬排</t>
    <phoneticPr fontId="4" type="noConversion"/>
  </si>
  <si>
    <t>酥炸雞腿(炸)</t>
    <phoneticPr fontId="4" type="noConversion"/>
  </si>
  <si>
    <t>蔥燒豬排</t>
    <phoneticPr fontId="4" type="noConversion"/>
  </si>
  <si>
    <t>塔香三杯雞</t>
    <phoneticPr fontId="4" type="noConversion"/>
  </si>
  <si>
    <t>干丁肉燥(豆)</t>
    <phoneticPr fontId="4" type="noConversion"/>
  </si>
  <si>
    <t>什錦胡瓜</t>
    <phoneticPr fontId="4" type="noConversion"/>
  </si>
  <si>
    <t>開陽高麗菜(海)</t>
    <phoneticPr fontId="4" type="noConversion"/>
  </si>
  <si>
    <t>椒鹽天婦羅(炸加)</t>
    <phoneticPr fontId="4" type="noConversion"/>
  </si>
  <si>
    <t>什錦洋芋燒</t>
    <phoneticPr fontId="4" type="noConversion"/>
  </si>
  <si>
    <t>壽喜燒</t>
    <phoneticPr fontId="4" type="noConversion"/>
  </si>
  <si>
    <t>鮑菇雞丁</t>
    <phoneticPr fontId="4" type="noConversion"/>
  </si>
  <si>
    <t>京醬肉絲</t>
    <phoneticPr fontId="4" type="noConversion"/>
  </si>
  <si>
    <t>甜椒雞丁</t>
    <phoneticPr fontId="4" type="noConversion"/>
  </si>
  <si>
    <t>爆炒洋蔥豬</t>
    <phoneticPr fontId="4" type="noConversion"/>
  </si>
  <si>
    <t>深色蔬菜</t>
    <phoneticPr fontId="4" type="noConversion"/>
  </si>
  <si>
    <t>淺色蔬菜</t>
    <phoneticPr fontId="4" type="noConversion"/>
  </si>
  <si>
    <t>深色蔬菜</t>
    <phoneticPr fontId="4" type="noConversion"/>
  </si>
  <si>
    <t>淺色蔬菜</t>
    <phoneticPr fontId="4" type="noConversion"/>
  </si>
  <si>
    <t>酸菜鴨肉湯(醃)</t>
    <phoneticPr fontId="4" type="noConversion"/>
  </si>
  <si>
    <t>玉米濃湯(芡)</t>
    <phoneticPr fontId="4" type="noConversion"/>
  </si>
  <si>
    <t>海芽吻魚湯(海)</t>
    <phoneticPr fontId="4" type="noConversion"/>
  </si>
  <si>
    <t>日式味噌湯(豆)</t>
    <phoneticPr fontId="4" type="noConversion"/>
  </si>
  <si>
    <t>日式關東煮(加)</t>
    <phoneticPr fontId="4" type="noConversion"/>
  </si>
  <si>
    <t>熱量:</t>
    <phoneticPr fontId="4" type="noConversion"/>
  </si>
  <si>
    <t>850K</t>
    <phoneticPr fontId="4" type="noConversion"/>
  </si>
  <si>
    <t>脂肪：</t>
  </si>
  <si>
    <t>27g</t>
    <phoneticPr fontId="4" type="noConversion"/>
  </si>
  <si>
    <t>熱量:</t>
    <phoneticPr fontId="4" type="noConversion"/>
  </si>
  <si>
    <t>865K</t>
    <phoneticPr fontId="4" type="noConversion"/>
  </si>
  <si>
    <t>25g</t>
    <phoneticPr fontId="4" type="noConversion"/>
  </si>
  <si>
    <t>熱量:</t>
    <phoneticPr fontId="4" type="noConversion"/>
  </si>
  <si>
    <t>866K</t>
    <phoneticPr fontId="4" type="noConversion"/>
  </si>
  <si>
    <t>722K</t>
    <phoneticPr fontId="4" type="noConversion"/>
  </si>
  <si>
    <t>脂肪：</t>
    <phoneticPr fontId="4" type="noConversion"/>
  </si>
  <si>
    <t>26g</t>
    <phoneticPr fontId="4" type="noConversion"/>
  </si>
  <si>
    <t>醣類：</t>
    <phoneticPr fontId="4" type="noConversion"/>
  </si>
  <si>
    <t>110g</t>
    <phoneticPr fontId="4" type="noConversion"/>
  </si>
  <si>
    <t>蛋白質：</t>
  </si>
  <si>
    <t>27g</t>
    <phoneticPr fontId="4" type="noConversion"/>
  </si>
  <si>
    <t>醣類：</t>
  </si>
  <si>
    <t>98g</t>
    <phoneticPr fontId="4" type="noConversion"/>
  </si>
  <si>
    <t>27g</t>
    <phoneticPr fontId="4" type="noConversion"/>
  </si>
  <si>
    <t>醣類：</t>
    <phoneticPr fontId="4" type="noConversion"/>
  </si>
  <si>
    <t>98g</t>
    <phoneticPr fontId="4" type="noConversion"/>
  </si>
  <si>
    <t>28g</t>
    <phoneticPr fontId="4" type="noConversion"/>
  </si>
  <si>
    <t>93g</t>
    <phoneticPr fontId="4" type="noConversion"/>
  </si>
  <si>
    <t>蛋白質：</t>
    <phoneticPr fontId="4" type="noConversion"/>
  </si>
  <si>
    <t>32g</t>
    <phoneticPr fontId="4" type="noConversion"/>
  </si>
  <si>
    <t>蛋白質：</t>
    <phoneticPr fontId="4" type="noConversion"/>
  </si>
  <si>
    <t>白米飯</t>
    <phoneticPr fontId="4" type="noConversion"/>
  </si>
  <si>
    <t>五穀飯</t>
    <phoneticPr fontId="4" type="noConversion"/>
  </si>
  <si>
    <t>白米飯</t>
    <phoneticPr fontId="4" type="noConversion"/>
  </si>
  <si>
    <t>地瓜飯</t>
    <phoneticPr fontId="4" type="noConversion"/>
  </si>
  <si>
    <t>香菇油飯</t>
    <phoneticPr fontId="4" type="noConversion"/>
  </si>
  <si>
    <t>茄汁雞丁</t>
    <phoneticPr fontId="4" type="noConversion"/>
  </si>
  <si>
    <t>醬烤豬排</t>
    <phoneticPr fontId="4" type="noConversion"/>
  </si>
  <si>
    <t>香酥雞排(炸)</t>
    <phoneticPr fontId="4" type="noConversion"/>
  </si>
  <si>
    <t>洋蔥豚肉</t>
    <phoneticPr fontId="4" type="noConversion"/>
  </si>
  <si>
    <t>照燒雞腿排</t>
    <phoneticPr fontId="4" type="noConversion"/>
  </si>
  <si>
    <t>南瓜炒蛋</t>
    <phoneticPr fontId="4" type="noConversion"/>
  </si>
  <si>
    <t>西芹雙魷(海)</t>
    <phoneticPr fontId="4" type="noConversion"/>
  </si>
  <si>
    <t>玉米肉茸</t>
    <phoneticPr fontId="4" type="noConversion"/>
  </si>
  <si>
    <t>甘梅地瓜條(炸)</t>
    <phoneticPr fontId="4" type="noConversion"/>
  </si>
  <si>
    <t>彩繪金菇</t>
    <phoneticPr fontId="4" type="noConversion"/>
  </si>
  <si>
    <t>日式咖哩</t>
    <phoneticPr fontId="4" type="noConversion"/>
  </si>
  <si>
    <t>茶香蛋</t>
    <phoneticPr fontId="4" type="noConversion"/>
  </si>
  <si>
    <t>沙茶豆干(豆)</t>
    <phoneticPr fontId="4" type="noConversion"/>
  </si>
  <si>
    <t>鮮菇滑絲</t>
    <phoneticPr fontId="4" type="noConversion"/>
  </si>
  <si>
    <t>深色蔬菜</t>
    <phoneticPr fontId="4" type="noConversion"/>
  </si>
  <si>
    <t>蔬菜豆腐湯(豆)</t>
    <phoneticPr fontId="4" type="noConversion"/>
  </si>
  <si>
    <t>香菇雞湯</t>
    <phoneticPr fontId="4" type="noConversion"/>
  </si>
  <si>
    <t>刺瓜排骨湯</t>
    <phoneticPr fontId="4" type="noConversion"/>
  </si>
  <si>
    <t>榨菜針菇湯(醃)</t>
    <phoneticPr fontId="4" type="noConversion"/>
  </si>
  <si>
    <t>玉米濃湯(芡)</t>
    <phoneticPr fontId="4" type="noConversion"/>
  </si>
  <si>
    <t>脂肪：</t>
    <phoneticPr fontId="4" type="noConversion"/>
  </si>
  <si>
    <t>蛋白質：</t>
    <phoneticPr fontId="4" type="noConversion"/>
  </si>
  <si>
    <t>南洋咖哩炒飯</t>
    <phoneticPr fontId="4" type="noConversion"/>
  </si>
  <si>
    <t>香滷雞腿</t>
    <phoneticPr fontId="4" type="noConversion"/>
  </si>
  <si>
    <t>薑汁梅花豬</t>
    <phoneticPr fontId="4" type="noConversion"/>
  </si>
  <si>
    <t>椒鹽雞丁(炸)</t>
    <phoneticPr fontId="4" type="noConversion"/>
  </si>
  <si>
    <t>檸香翅腿</t>
    <phoneticPr fontId="4" type="noConversion"/>
  </si>
  <si>
    <t>爆炒鹹豬肉</t>
    <phoneticPr fontId="4" type="noConversion"/>
  </si>
  <si>
    <t>日式蒸蛋</t>
    <phoneticPr fontId="4" type="noConversion"/>
  </si>
  <si>
    <t>客家小炒(豆)</t>
    <phoneticPr fontId="4" type="noConversion"/>
  </si>
  <si>
    <t>黃瓜燴鴿蛋</t>
    <phoneticPr fontId="4" type="noConversion"/>
  </si>
  <si>
    <t>淋醬金元寶(冷)</t>
    <phoneticPr fontId="4" type="noConversion"/>
  </si>
  <si>
    <t>腐皮白菜(豆)</t>
    <phoneticPr fontId="4" type="noConversion"/>
  </si>
  <si>
    <t>韓式小火鍋</t>
    <phoneticPr fontId="4" type="noConversion"/>
  </si>
  <si>
    <t>五香滷味(豆)</t>
    <phoneticPr fontId="4" type="noConversion"/>
  </si>
  <si>
    <t>番茄炒蛋</t>
    <phoneticPr fontId="4" type="noConversion"/>
  </si>
  <si>
    <t>芹香蘿蔔湯</t>
    <phoneticPr fontId="4" type="noConversion"/>
  </si>
  <si>
    <t>酸菜豬血湯(醃)</t>
    <phoneticPr fontId="4" type="noConversion"/>
  </si>
  <si>
    <t>鮮菇湯</t>
    <phoneticPr fontId="4" type="noConversion"/>
  </si>
  <si>
    <t>紫菜蛋花湯</t>
    <phoneticPr fontId="4" type="noConversion"/>
  </si>
  <si>
    <t>小魚味噌湯(海)</t>
    <phoneticPr fontId="4" type="noConversion"/>
  </si>
  <si>
    <t>脂肪：</t>
    <phoneticPr fontId="4" type="noConversion"/>
  </si>
  <si>
    <t>日式唐揚雞(炸)</t>
    <phoneticPr fontId="4" type="noConversion"/>
  </si>
  <si>
    <t>香烤雞柳條(加)</t>
    <phoneticPr fontId="4" type="noConversion"/>
  </si>
  <si>
    <t>鮮菇燴炒</t>
    <phoneticPr fontId="4" type="noConversion"/>
  </si>
  <si>
    <t>味噌豆腐湯(豆)</t>
    <phoneticPr fontId="4" type="noConversion"/>
  </si>
  <si>
    <t>745K</t>
    <phoneticPr fontId="4" type="noConversion"/>
  </si>
  <si>
    <t>23g</t>
    <phoneticPr fontId="4" type="noConversion"/>
  </si>
  <si>
    <t>100g</t>
    <phoneticPr fontId="4" type="noConversion"/>
  </si>
  <si>
    <t>海陸總匯雙拼飯(海)</t>
    <phoneticPr fontId="4" type="noConversion"/>
  </si>
  <si>
    <t>板烤雞腿排</t>
    <phoneticPr fontId="4" type="noConversion"/>
  </si>
  <si>
    <t>蘑菇豬柳</t>
    <phoneticPr fontId="4" type="noConversion"/>
  </si>
  <si>
    <t>豆乳雞腿(炸)</t>
    <phoneticPr fontId="4" type="noConversion"/>
  </si>
  <si>
    <t>和風豬排</t>
    <phoneticPr fontId="4" type="noConversion"/>
  </si>
  <si>
    <t>西西里雞排</t>
    <phoneticPr fontId="4" type="noConversion"/>
  </si>
  <si>
    <t>芹香小黑輪(加)</t>
    <phoneticPr fontId="4" type="noConversion"/>
  </si>
  <si>
    <t>三色芋香蛋</t>
    <phoneticPr fontId="4" type="noConversion"/>
  </si>
  <si>
    <t>三杯杏鮑菇</t>
    <phoneticPr fontId="4" type="noConversion"/>
  </si>
  <si>
    <t>醬燒豆腐(豆)</t>
    <phoneticPr fontId="4" type="noConversion"/>
  </si>
  <si>
    <t>花生滷海結</t>
    <phoneticPr fontId="4" type="noConversion"/>
  </si>
  <si>
    <t>小瓜花枝(海)</t>
    <phoneticPr fontId="4" type="noConversion"/>
  </si>
  <si>
    <t>香滷白菜</t>
    <phoneticPr fontId="4" type="noConversion"/>
  </si>
  <si>
    <t>洋蔥炒蛋</t>
    <phoneticPr fontId="4" type="noConversion"/>
  </si>
  <si>
    <t>瓜仔肉燥(醃)</t>
    <phoneticPr fontId="4" type="noConversion"/>
  </si>
  <si>
    <t>酸辣湯(豆芡)</t>
    <phoneticPr fontId="4" type="noConversion"/>
  </si>
  <si>
    <t>薑絲海芽湯</t>
    <phoneticPr fontId="4" type="noConversion"/>
  </si>
  <si>
    <t>冬瓜湯</t>
    <phoneticPr fontId="4" type="noConversion"/>
  </si>
  <si>
    <t>蘿蔔玉米湯</t>
    <phoneticPr fontId="4" type="noConversion"/>
  </si>
  <si>
    <t>720K</t>
    <phoneticPr fontId="4" type="noConversion"/>
  </si>
  <si>
    <t>24g</t>
    <phoneticPr fontId="4" type="noConversion"/>
  </si>
  <si>
    <t>26g</t>
    <phoneticPr fontId="4" type="noConversion"/>
  </si>
  <si>
    <t>12月第一週菜單明細(永靖國小-合欣廠商)</t>
    <phoneticPr fontId="4" type="noConversion"/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</si>
  <si>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</si>
  <si>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</si>
  <si>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</si>
  <si>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</si>
  <si>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</si>
  <si>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</si>
  <si>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>副菜</t>
  </si>
  <si>
    <t>備註</t>
    <phoneticPr fontId="4" type="noConversion"/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</si>
  <si>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</si>
  <si>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</si>
  <si>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</si>
  <si>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</si>
  <si>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</si>
  <si>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</si>
  <si>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</si>
  <si>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</si>
  <si>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</si>
  <si>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</si>
  <si>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</si>
  <si>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煮</t>
    <phoneticPr fontId="4" type="noConversion"/>
  </si>
  <si>
    <t>個人量(克)</t>
    <phoneticPr fontId="4" type="noConversion"/>
  </si>
  <si>
    <t>個人量(克)</t>
    <phoneticPr fontId="4" type="noConversion"/>
  </si>
  <si>
    <t>煮</t>
    <phoneticPr fontId="4" type="noConversion"/>
  </si>
  <si>
    <t>燙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</si>
  <si>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</si>
  <si>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</si>
  <si>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</si>
  <si>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月</t>
    <phoneticPr fontId="4" type="noConversion"/>
  </si>
  <si>
    <t>白米</t>
    <phoneticPr fontId="4" type="noConversion"/>
  </si>
  <si>
    <t>新鮮雞丁</t>
    <phoneticPr fontId="4" type="noConversion"/>
  </si>
  <si>
    <t>豆干</t>
    <phoneticPr fontId="4" type="noConversion"/>
  </si>
  <si>
    <t>豆</t>
    <phoneticPr fontId="4" type="noConversion"/>
  </si>
  <si>
    <t>大白菜</t>
    <phoneticPr fontId="4" type="noConversion"/>
  </si>
  <si>
    <t>青菜</t>
    <phoneticPr fontId="4" type="noConversion"/>
  </si>
  <si>
    <t>酸菜</t>
    <phoneticPr fontId="4" type="noConversion"/>
  </si>
  <si>
    <t>醃</t>
    <phoneticPr fontId="4" type="noConversion"/>
  </si>
  <si>
    <t>99g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</si>
  <si>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</si>
  <si>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</si>
  <si>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</si>
  <si>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新鮮豬絞肉</t>
    <phoneticPr fontId="4" type="noConversion"/>
  </si>
  <si>
    <t>金針菇</t>
    <phoneticPr fontId="4" type="noConversion"/>
  </si>
  <si>
    <t>新鮮鴨丁</t>
    <phoneticPr fontId="4" type="noConversion"/>
  </si>
  <si>
    <t>蔬菜類</t>
    <phoneticPr fontId="4" type="noConversion"/>
  </si>
  <si>
    <t>日</t>
    <phoneticPr fontId="4" type="noConversion"/>
  </si>
  <si>
    <t>香菇</t>
    <phoneticPr fontId="4" type="noConversion"/>
  </si>
  <si>
    <t>洋蔥</t>
    <phoneticPr fontId="4" type="noConversion"/>
  </si>
  <si>
    <t>25g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</si>
  <si>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</si>
  <si>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</si>
  <si>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</si>
  <si>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</si>
  <si>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紅蘿蔔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</si>
  <si>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</si>
  <si>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</si>
  <si>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</si>
  <si>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奶類</t>
    <phoneticPr fontId="4" type="noConversion"/>
  </si>
  <si>
    <t>餐數</t>
    <phoneticPr fontId="4" type="noConversion"/>
  </si>
  <si>
    <t>熱量：</t>
  </si>
  <si>
    <t>897K</t>
    <phoneticPr fontId="4" type="noConversion"/>
  </si>
  <si>
    <t>蒸</t>
    <phoneticPr fontId="4" type="noConversion"/>
  </si>
  <si>
    <t>滷</t>
    <phoneticPr fontId="4" type="noConversion"/>
  </si>
  <si>
    <t>主食類</t>
    <phoneticPr fontId="4" type="noConversion"/>
  </si>
  <si>
    <t>主食</t>
    <phoneticPr fontId="4" type="noConversion"/>
  </si>
  <si>
    <t>月</t>
  </si>
  <si>
    <t>新鮮豬排</t>
    <phoneticPr fontId="4" type="noConversion"/>
  </si>
  <si>
    <t>胡瓜</t>
    <phoneticPr fontId="4" type="noConversion"/>
  </si>
  <si>
    <t>杏鮑菇</t>
    <phoneticPr fontId="4" type="noConversion"/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</si>
  <si>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</si>
  <si>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</si>
  <si>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</si>
  <si>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</si>
  <si>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>五穀米</t>
    <phoneticPr fontId="4" type="noConversion"/>
  </si>
  <si>
    <t>新鮮雞丁</t>
    <phoneticPr fontId="4" type="noConversion"/>
  </si>
  <si>
    <t>地瓜</t>
    <phoneticPr fontId="4" type="noConversion"/>
  </si>
  <si>
    <t>蔬菜類</t>
    <phoneticPr fontId="4" type="noConversion"/>
  </si>
  <si>
    <t>菜</t>
    <phoneticPr fontId="4" type="noConversion"/>
  </si>
  <si>
    <t>日</t>
  </si>
  <si>
    <t>24g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</si>
  <si>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</si>
  <si>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</si>
  <si>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</si>
  <si>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</si>
  <si>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餐數</t>
    <phoneticPr fontId="4" type="noConversion"/>
  </si>
  <si>
    <t>875K</t>
    <phoneticPr fontId="4" type="noConversion"/>
  </si>
  <si>
    <t>炸</t>
    <phoneticPr fontId="4" type="noConversion"/>
  </si>
  <si>
    <t>煮</t>
    <phoneticPr fontId="4" type="noConversion"/>
  </si>
  <si>
    <t>白米</t>
    <phoneticPr fontId="4" type="noConversion"/>
  </si>
  <si>
    <t>新鮮雞腿</t>
    <phoneticPr fontId="4" type="noConversion"/>
  </si>
  <si>
    <t>小蝦米</t>
    <phoneticPr fontId="4" type="noConversion"/>
  </si>
  <si>
    <t>海</t>
    <phoneticPr fontId="4" type="noConversion"/>
  </si>
  <si>
    <t>新鮮豬肉絲</t>
    <phoneticPr fontId="4" type="noConversion"/>
  </si>
  <si>
    <t>青菜</t>
    <phoneticPr fontId="4" type="noConversion"/>
  </si>
  <si>
    <t>海芽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</si>
  <si>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</si>
  <si>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</si>
  <si>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</si>
  <si>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</si>
  <si>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高麗菜</t>
    <phoneticPr fontId="4" type="noConversion"/>
  </si>
  <si>
    <t>小黃瓜</t>
    <phoneticPr fontId="4" type="noConversion"/>
  </si>
  <si>
    <t>吻仔魚</t>
    <phoneticPr fontId="4" type="noConversion"/>
  </si>
  <si>
    <t>海</t>
    <phoneticPr fontId="4" type="noConversion"/>
  </si>
  <si>
    <t>蔬菜類</t>
    <phoneticPr fontId="4" type="noConversion"/>
  </si>
  <si>
    <t>24.5g</t>
    <phoneticPr fontId="4" type="noConversion"/>
  </si>
  <si>
    <t>油脂類</t>
    <phoneticPr fontId="4" type="noConversion"/>
  </si>
  <si>
    <t>油</t>
    <phoneticPr fontId="4" type="noConversion"/>
  </si>
  <si>
    <t>星期三</t>
    <phoneticPr fontId="4" type="noConversion"/>
  </si>
  <si>
    <t>26g</t>
    <phoneticPr fontId="4" type="noConversion"/>
  </si>
  <si>
    <t>炸</t>
    <phoneticPr fontId="4" type="noConversion"/>
  </si>
  <si>
    <t>新鮮豬排</t>
    <phoneticPr fontId="4" type="noConversion"/>
  </si>
  <si>
    <t>甜不辣</t>
    <phoneticPr fontId="4" type="noConversion"/>
  </si>
  <si>
    <t>加</t>
    <phoneticPr fontId="4" type="noConversion"/>
  </si>
  <si>
    <t>甜椒</t>
    <phoneticPr fontId="4" type="noConversion"/>
  </si>
  <si>
    <t>豆腐</t>
    <phoneticPr fontId="4" type="noConversion"/>
  </si>
  <si>
    <t>豆</t>
    <phoneticPr fontId="4" type="noConversion"/>
  </si>
  <si>
    <t>地瓜</t>
    <phoneticPr fontId="4" type="noConversion"/>
  </si>
  <si>
    <t>九層塔</t>
    <phoneticPr fontId="4" type="noConversion"/>
  </si>
  <si>
    <t>菜</t>
    <phoneticPr fontId="4" type="noConversion"/>
  </si>
  <si>
    <t>25g</t>
    <phoneticPr fontId="4" type="noConversion"/>
  </si>
  <si>
    <t>星期四</t>
    <phoneticPr fontId="4" type="noConversion"/>
  </si>
  <si>
    <t>水果</t>
    <phoneticPr fontId="4" type="noConversion"/>
  </si>
  <si>
    <t>餐數</t>
    <phoneticPr fontId="4" type="noConversion"/>
  </si>
  <si>
    <t>799K</t>
    <phoneticPr fontId="4" type="noConversion"/>
  </si>
  <si>
    <t>拌</t>
    <phoneticPr fontId="4" type="noConversion"/>
  </si>
  <si>
    <t>洋芋</t>
    <phoneticPr fontId="4" type="noConversion"/>
  </si>
  <si>
    <t>洋蔥</t>
    <phoneticPr fontId="4" type="noConversion"/>
  </si>
  <si>
    <t>白蘿蔔</t>
    <phoneticPr fontId="4" type="noConversion"/>
  </si>
  <si>
    <t>雞蛋</t>
    <phoneticPr fontId="4" type="noConversion"/>
  </si>
  <si>
    <t>青豆仁</t>
    <phoneticPr fontId="4" type="noConversion"/>
  </si>
  <si>
    <t>新鮮豬肉片</t>
    <phoneticPr fontId="4" type="noConversion"/>
  </si>
  <si>
    <t>玉米圈</t>
    <phoneticPr fontId="4" type="noConversion"/>
  </si>
  <si>
    <t>蔬菜類</t>
    <phoneticPr fontId="4" type="noConversion"/>
  </si>
  <si>
    <t>玉米粒</t>
    <phoneticPr fontId="4" type="noConversion"/>
  </si>
  <si>
    <t>小黑輪</t>
    <phoneticPr fontId="4" type="noConversion"/>
  </si>
  <si>
    <t>加</t>
    <phoneticPr fontId="4" type="noConversion"/>
  </si>
  <si>
    <t>星期五</t>
    <phoneticPr fontId="4" type="noConversion"/>
  </si>
  <si>
    <t>紅蘿蔔</t>
    <phoneticPr fontId="4" type="noConversion"/>
  </si>
  <si>
    <t>12月第二週菜單明細(永靖國小-合欣廠商)</t>
    <phoneticPr fontId="4" type="noConversion"/>
  </si>
  <si>
    <t>備註</t>
    <phoneticPr fontId="4" type="noConversion"/>
  </si>
  <si>
    <t>水果/乳品</t>
    <phoneticPr fontId="4" type="noConversion"/>
  </si>
  <si>
    <t>份數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</si>
  <si>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</si>
  <si>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</si>
  <si>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</si>
  <si>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個人量(克)</t>
    <phoneticPr fontId="4" type="noConversion"/>
  </si>
  <si>
    <t>煮</t>
    <phoneticPr fontId="4" type="noConversion"/>
  </si>
  <si>
    <t>燙</t>
    <phoneticPr fontId="4" type="noConversion"/>
  </si>
  <si>
    <t>煮</t>
    <phoneticPr fontId="4" type="noConversion"/>
  </si>
  <si>
    <t>個人量(克)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</si>
  <si>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</si>
  <si>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</si>
  <si>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</si>
  <si>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白米</t>
    <phoneticPr fontId="4" type="noConversion"/>
  </si>
  <si>
    <t>新鮮雞丁</t>
    <phoneticPr fontId="4" type="noConversion"/>
  </si>
  <si>
    <t>南瓜</t>
    <phoneticPr fontId="4" type="noConversion"/>
  </si>
  <si>
    <t>甜椒</t>
    <phoneticPr fontId="4" type="noConversion"/>
  </si>
  <si>
    <t>青菜</t>
    <phoneticPr fontId="4" type="noConversion"/>
  </si>
  <si>
    <t>高麗菜</t>
    <phoneticPr fontId="4" type="noConversion"/>
  </si>
  <si>
    <t>肉</t>
    <phoneticPr fontId="4" type="noConversion"/>
  </si>
  <si>
    <t xml:space="preserve"> </t>
    <phoneticPr fontId="4" type="noConversion"/>
  </si>
  <si>
    <t>雞蛋</t>
    <phoneticPr fontId="4" type="noConversion"/>
  </si>
  <si>
    <t>金針菇</t>
    <phoneticPr fontId="4" type="noConversion"/>
  </si>
  <si>
    <t>豆腐</t>
    <phoneticPr fontId="4" type="noConversion"/>
  </si>
  <si>
    <t>豆</t>
    <phoneticPr fontId="4" type="noConversion"/>
  </si>
  <si>
    <t>菜</t>
    <phoneticPr fontId="4" type="noConversion"/>
  </si>
  <si>
    <t xml:space="preserve"> 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</si>
  <si>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</si>
  <si>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</si>
  <si>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</si>
  <si>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</si>
  <si>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新鮮豬肉絲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</si>
  <si>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</si>
  <si>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</si>
  <si>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</si>
  <si>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</si>
  <si>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</si>
  <si>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烤</t>
    <phoneticPr fontId="4" type="noConversion"/>
  </si>
  <si>
    <t>燙</t>
    <phoneticPr fontId="4" type="noConversion"/>
  </si>
  <si>
    <t>月</t>
    <phoneticPr fontId="4" type="noConversion"/>
  </si>
  <si>
    <t>西洋芹</t>
    <phoneticPr fontId="4" type="noConversion"/>
  </si>
  <si>
    <t>洋芋</t>
    <phoneticPr fontId="4" type="noConversion"/>
  </si>
  <si>
    <t>香菇</t>
    <phoneticPr fontId="4" type="noConversion"/>
  </si>
  <si>
    <t>豆魚肉蛋類</t>
    <phoneticPr fontId="4" type="noConversion"/>
  </si>
  <si>
    <t xml:space="preserve"> </t>
    <phoneticPr fontId="4" type="noConversion"/>
  </si>
  <si>
    <t>五穀米</t>
    <phoneticPr fontId="4" type="noConversion"/>
  </si>
  <si>
    <t>洋蔥</t>
    <phoneticPr fontId="4" type="noConversion"/>
  </si>
  <si>
    <t>杏鮑菇</t>
    <phoneticPr fontId="4" type="noConversion"/>
  </si>
  <si>
    <t>新鮮豬絞肉</t>
    <phoneticPr fontId="4" type="noConversion"/>
  </si>
  <si>
    <t>新鮮骨腿丁</t>
    <phoneticPr fontId="4" type="noConversion"/>
  </si>
  <si>
    <t>蔬菜類</t>
    <phoneticPr fontId="4" type="noConversion"/>
  </si>
  <si>
    <t>菜</t>
    <phoneticPr fontId="4" type="noConversion"/>
  </si>
  <si>
    <t>青豆仁</t>
    <phoneticPr fontId="4" type="noConversion"/>
  </si>
  <si>
    <t>玉米粒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</si>
  <si>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</si>
  <si>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</si>
  <si>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</si>
  <si>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魷魚</t>
    <phoneticPr fontId="4" type="noConversion"/>
  </si>
  <si>
    <t>海</t>
    <phoneticPr fontId="4" type="noConversion"/>
  </si>
  <si>
    <t>水果類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</si>
  <si>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</si>
  <si>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</si>
  <si>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</si>
  <si>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炸</t>
    <phoneticPr fontId="4" type="noConversion"/>
  </si>
  <si>
    <t>滷</t>
    <phoneticPr fontId="4" type="noConversion"/>
  </si>
  <si>
    <t>煮</t>
    <phoneticPr fontId="4" type="noConversion"/>
  </si>
  <si>
    <t>主食類</t>
    <phoneticPr fontId="4" type="noConversion"/>
  </si>
  <si>
    <t>月</t>
    <phoneticPr fontId="4" type="noConversion"/>
  </si>
  <si>
    <t>白米</t>
    <phoneticPr fontId="4" type="noConversion"/>
  </si>
  <si>
    <t>新鮮雞排</t>
    <phoneticPr fontId="4" type="noConversion"/>
  </si>
  <si>
    <t>冷</t>
    <phoneticPr fontId="4" type="noConversion"/>
  </si>
  <si>
    <t>雞蛋</t>
    <phoneticPr fontId="4" type="noConversion"/>
  </si>
  <si>
    <t>青菜</t>
    <phoneticPr fontId="4" type="noConversion"/>
  </si>
  <si>
    <t>刺瓜</t>
    <phoneticPr fontId="4" type="noConversion"/>
  </si>
  <si>
    <t>肉</t>
    <phoneticPr fontId="4" type="noConversion"/>
  </si>
  <si>
    <t>新鮮小排骨</t>
    <phoneticPr fontId="4" type="noConversion"/>
  </si>
  <si>
    <t>星期三</t>
    <phoneticPr fontId="4" type="noConversion"/>
  </si>
  <si>
    <t>燙</t>
    <phoneticPr fontId="4" type="noConversion"/>
  </si>
  <si>
    <t>主食</t>
    <phoneticPr fontId="4" type="noConversion"/>
  </si>
  <si>
    <t>豆干</t>
    <phoneticPr fontId="4" type="noConversion"/>
  </si>
  <si>
    <t>豆</t>
    <phoneticPr fontId="4" type="noConversion"/>
  </si>
  <si>
    <t>榨菜</t>
    <phoneticPr fontId="4" type="noConversion"/>
  </si>
  <si>
    <t>醃</t>
    <phoneticPr fontId="4" type="noConversion"/>
  </si>
  <si>
    <t>豆魚肉蛋類</t>
    <phoneticPr fontId="4" type="noConversion"/>
  </si>
  <si>
    <t>新鮮豬肉片</t>
    <phoneticPr fontId="4" type="noConversion"/>
  </si>
  <si>
    <t>紅蘿蔔</t>
    <phoneticPr fontId="4" type="noConversion"/>
  </si>
  <si>
    <t>星期四</t>
    <phoneticPr fontId="4" type="noConversion"/>
  </si>
  <si>
    <t>水果類</t>
    <phoneticPr fontId="4" type="noConversion"/>
  </si>
  <si>
    <t>水果</t>
    <phoneticPr fontId="4" type="noConversion"/>
  </si>
  <si>
    <t>拌</t>
    <phoneticPr fontId="4" type="noConversion"/>
  </si>
  <si>
    <t>新鮮雞腿排</t>
    <phoneticPr fontId="4" type="noConversion"/>
  </si>
  <si>
    <t>地瓜條</t>
    <phoneticPr fontId="4" type="noConversion"/>
  </si>
  <si>
    <t>加</t>
    <phoneticPr fontId="4" type="noConversion"/>
  </si>
  <si>
    <t>金針菇</t>
    <phoneticPr fontId="4" type="noConversion"/>
  </si>
  <si>
    <t>香菇</t>
    <phoneticPr fontId="4" type="noConversion"/>
  </si>
  <si>
    <t>木耳</t>
    <phoneticPr fontId="4" type="noConversion"/>
  </si>
  <si>
    <t>豬肉絲</t>
    <phoneticPr fontId="4" type="noConversion"/>
  </si>
  <si>
    <t>雞蛋</t>
    <phoneticPr fontId="4" type="noConversion"/>
  </si>
  <si>
    <t>星期五</t>
    <phoneticPr fontId="4" type="noConversion"/>
  </si>
  <si>
    <t>12月第三週菜單明細(永靖國小-合欣廠商)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</si>
  <si>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</si>
  <si>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</si>
  <si>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</si>
  <si>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</si>
  <si>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熱量</t>
    <phoneticPr fontId="4" type="noConversion"/>
  </si>
  <si>
    <t>個人量(克)</t>
    <phoneticPr fontId="4" type="noConversion"/>
  </si>
  <si>
    <t>新鮮雞腿</t>
    <phoneticPr fontId="4" type="noConversion"/>
  </si>
  <si>
    <t>白菜</t>
    <phoneticPr fontId="4" type="noConversion"/>
  </si>
  <si>
    <t>芹菜</t>
    <phoneticPr fontId="4" type="noConversion"/>
  </si>
  <si>
    <t>香菇</t>
    <phoneticPr fontId="4" type="noConversion"/>
  </si>
  <si>
    <t>白蘿蔔</t>
    <phoneticPr fontId="4" type="noConversion"/>
  </si>
  <si>
    <t>星期一</t>
    <phoneticPr fontId="4" type="noConversion"/>
  </si>
  <si>
    <t>豆皮</t>
    <phoneticPr fontId="4" type="noConversion"/>
  </si>
  <si>
    <t>燙</t>
    <phoneticPr fontId="4" type="noConversion"/>
  </si>
  <si>
    <t>煮</t>
    <phoneticPr fontId="4" type="noConversion"/>
  </si>
  <si>
    <t>醣類：</t>
    <phoneticPr fontId="4" type="noConversion"/>
  </si>
  <si>
    <t>主食類</t>
    <phoneticPr fontId="4" type="noConversion"/>
  </si>
  <si>
    <t>月</t>
    <phoneticPr fontId="4" type="noConversion"/>
  </si>
  <si>
    <t>新鮮豬肉片</t>
    <phoneticPr fontId="4" type="noConversion"/>
  </si>
  <si>
    <t>杏鮑菇</t>
    <phoneticPr fontId="4" type="noConversion"/>
  </si>
  <si>
    <t>香腸</t>
    <phoneticPr fontId="4" type="noConversion"/>
  </si>
  <si>
    <t>加</t>
    <phoneticPr fontId="4" type="noConversion"/>
  </si>
  <si>
    <t>青菜</t>
    <phoneticPr fontId="4" type="noConversion"/>
  </si>
  <si>
    <t>醃</t>
    <phoneticPr fontId="4" type="noConversion"/>
  </si>
  <si>
    <t>肉</t>
    <phoneticPr fontId="4" type="noConversion"/>
  </si>
  <si>
    <t xml:space="preserve"> </t>
    <phoneticPr fontId="4" type="noConversion"/>
  </si>
  <si>
    <t>五穀米</t>
    <phoneticPr fontId="4" type="noConversion"/>
  </si>
  <si>
    <t>豆干片</t>
    <phoneticPr fontId="4" type="noConversion"/>
  </si>
  <si>
    <t>豆</t>
    <phoneticPr fontId="4" type="noConversion"/>
  </si>
  <si>
    <t>豬血</t>
    <phoneticPr fontId="4" type="noConversion"/>
  </si>
  <si>
    <t>菜</t>
    <phoneticPr fontId="4" type="noConversion"/>
  </si>
  <si>
    <t>西洋芹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</si>
  <si>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</si>
  <si>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</si>
  <si>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</si>
  <si>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</si>
  <si>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</si>
  <si>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</si>
  <si>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</si>
  <si>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雞丁</t>
    <phoneticPr fontId="4" type="noConversion"/>
  </si>
  <si>
    <t>金針菇</t>
    <phoneticPr fontId="4" type="noConversion"/>
  </si>
  <si>
    <t>九層塔</t>
    <phoneticPr fontId="4" type="noConversion"/>
  </si>
  <si>
    <t>玉米圈</t>
    <phoneticPr fontId="4" type="noConversion"/>
  </si>
  <si>
    <t>秀珍菇</t>
    <phoneticPr fontId="4" type="noConversion"/>
  </si>
  <si>
    <t>日</t>
    <phoneticPr fontId="4" type="noConversion"/>
  </si>
  <si>
    <t>高麗菜</t>
    <phoneticPr fontId="4" type="noConversion"/>
  </si>
  <si>
    <t>油</t>
    <phoneticPr fontId="4" type="noConversion"/>
  </si>
  <si>
    <t>星期三</t>
    <phoneticPr fontId="4" type="noConversion"/>
  </si>
  <si>
    <t>水果</t>
    <phoneticPr fontId="4" type="noConversion"/>
  </si>
  <si>
    <t>蒸</t>
    <phoneticPr fontId="4" type="noConversion"/>
  </si>
  <si>
    <t>燙</t>
    <phoneticPr fontId="4" type="noConversion"/>
  </si>
  <si>
    <t>主食</t>
    <phoneticPr fontId="4" type="noConversion"/>
  </si>
  <si>
    <t>白米</t>
    <phoneticPr fontId="4" type="noConversion"/>
  </si>
  <si>
    <t>新鮮翅腿</t>
    <phoneticPr fontId="4" type="noConversion"/>
  </si>
  <si>
    <t>大黃瓜</t>
    <phoneticPr fontId="4" type="noConversion"/>
  </si>
  <si>
    <t>白蘿蔔</t>
    <phoneticPr fontId="4" type="noConversion"/>
  </si>
  <si>
    <t>玉米粒</t>
    <phoneticPr fontId="4" type="noConversion"/>
  </si>
  <si>
    <t>鴿蛋</t>
    <phoneticPr fontId="4" type="noConversion"/>
  </si>
  <si>
    <t>米血</t>
    <phoneticPr fontId="4" type="noConversion"/>
  </si>
  <si>
    <t>百頁豆腐</t>
    <phoneticPr fontId="4" type="noConversion"/>
  </si>
  <si>
    <t>紫菜</t>
    <phoneticPr fontId="4" type="noConversion"/>
  </si>
  <si>
    <t>星期四</t>
    <phoneticPr fontId="4" type="noConversion"/>
  </si>
  <si>
    <t>拌</t>
    <phoneticPr fontId="4" type="noConversion"/>
  </si>
  <si>
    <t>鹹豬肉</t>
    <phoneticPr fontId="4" type="noConversion"/>
  </si>
  <si>
    <t>水餃</t>
    <phoneticPr fontId="4" type="noConversion"/>
  </si>
  <si>
    <t>番茄</t>
    <phoneticPr fontId="4" type="noConversion"/>
  </si>
  <si>
    <t>海芽</t>
    <phoneticPr fontId="4" type="noConversion"/>
  </si>
  <si>
    <t>新鮮豬肉絲</t>
    <phoneticPr fontId="4" type="noConversion"/>
  </si>
  <si>
    <t>洋蔥</t>
    <phoneticPr fontId="4" type="noConversion"/>
  </si>
  <si>
    <t>小魚乾</t>
    <phoneticPr fontId="4" type="noConversion"/>
  </si>
  <si>
    <t>雞蛋</t>
    <phoneticPr fontId="4" type="noConversion"/>
  </si>
  <si>
    <t>星期五</t>
    <phoneticPr fontId="4" type="noConversion"/>
  </si>
  <si>
    <t>12月第四週菜單明細(永靖國小-合欣廠商)</t>
    <phoneticPr fontId="4" type="noConversion"/>
  </si>
  <si>
    <t>食材以可食量標示</t>
    <phoneticPr fontId="4" type="noConversion"/>
  </si>
  <si>
    <t>備註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</si>
  <si>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</si>
  <si>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</si>
  <si>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</si>
  <si>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</si>
  <si>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</si>
  <si>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</si>
  <si>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</si>
  <si>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</si>
  <si>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燙</t>
    <phoneticPr fontId="4" type="noConversion"/>
  </si>
  <si>
    <t>雞丁</t>
    <phoneticPr fontId="4" type="noConversion"/>
  </si>
  <si>
    <t>雞柳條</t>
    <phoneticPr fontId="4" type="noConversion"/>
  </si>
  <si>
    <t>加</t>
    <phoneticPr fontId="4" type="noConversion"/>
  </si>
  <si>
    <t>金針菇</t>
    <phoneticPr fontId="4" type="noConversion"/>
  </si>
  <si>
    <t>豆腐</t>
    <phoneticPr fontId="4" type="noConversion"/>
  </si>
  <si>
    <t xml:space="preserve"> </t>
    <phoneticPr fontId="4" type="noConversion"/>
  </si>
  <si>
    <t>脂肪：</t>
    <phoneticPr fontId="4" type="noConversion"/>
  </si>
  <si>
    <t>杏鮑菇</t>
    <phoneticPr fontId="4" type="noConversion"/>
  </si>
  <si>
    <t>油脂類</t>
    <phoneticPr fontId="4" type="noConversion"/>
  </si>
  <si>
    <t>奶類</t>
    <phoneticPr fontId="4" type="noConversion"/>
  </si>
  <si>
    <t>醣類：</t>
    <phoneticPr fontId="4" type="noConversion"/>
  </si>
  <si>
    <t>星期二</t>
    <phoneticPr fontId="4" type="noConversion"/>
  </si>
  <si>
    <t>拌</t>
    <phoneticPr fontId="4" type="noConversion"/>
  </si>
  <si>
    <t>烤</t>
    <phoneticPr fontId="4" type="noConversion"/>
  </si>
  <si>
    <t>12月第五週菜單明細(永靖國小-合欣廠商)</t>
    <phoneticPr fontId="4" type="noConversion"/>
  </si>
  <si>
    <t>食物類別</t>
    <phoneticPr fontId="4" type="noConversion"/>
  </si>
  <si>
    <t>煮</t>
    <phoneticPr fontId="4" type="noConversion"/>
  </si>
  <si>
    <t>醣類：</t>
    <phoneticPr fontId="4" type="noConversion"/>
  </si>
  <si>
    <t>雞腿排</t>
    <phoneticPr fontId="4" type="noConversion"/>
  </si>
  <si>
    <t>西洋芹</t>
    <phoneticPr fontId="4" type="noConversion"/>
  </si>
  <si>
    <t>花生</t>
    <phoneticPr fontId="4" type="noConversion"/>
  </si>
  <si>
    <t>海結</t>
    <phoneticPr fontId="4" type="noConversion"/>
  </si>
  <si>
    <t>豬血</t>
    <phoneticPr fontId="4" type="noConversion"/>
  </si>
  <si>
    <t>蔬菜類</t>
    <phoneticPr fontId="4" type="noConversion"/>
  </si>
  <si>
    <t>木耳</t>
    <phoneticPr fontId="4" type="noConversion"/>
  </si>
  <si>
    <t>新鮮豬柳條</t>
    <phoneticPr fontId="4" type="noConversion"/>
  </si>
  <si>
    <t>小黃瓜</t>
    <phoneticPr fontId="4" type="noConversion"/>
  </si>
  <si>
    <t>枸杞</t>
    <phoneticPr fontId="4" type="noConversion"/>
  </si>
  <si>
    <t>花枝</t>
    <phoneticPr fontId="4" type="noConversion"/>
  </si>
  <si>
    <t>日</t>
    <phoneticPr fontId="4" type="noConversion"/>
  </si>
  <si>
    <t>洋蔥</t>
    <phoneticPr fontId="4" type="noConversion"/>
  </si>
  <si>
    <t>芋頭</t>
    <phoneticPr fontId="4" type="noConversion"/>
  </si>
  <si>
    <t>杏鮑菇</t>
    <phoneticPr fontId="4" type="noConversion"/>
  </si>
  <si>
    <t>薑絲</t>
    <phoneticPr fontId="4" type="noConversion"/>
  </si>
  <si>
    <t>九層塔</t>
    <phoneticPr fontId="4" type="noConversion"/>
  </si>
  <si>
    <t>秀珍菇</t>
    <phoneticPr fontId="4" type="noConversion"/>
  </si>
  <si>
    <t>煮</t>
    <phoneticPr fontId="4" type="noConversion"/>
  </si>
  <si>
    <t>白米</t>
    <phoneticPr fontId="4" type="noConversion"/>
  </si>
  <si>
    <t>新鮮豬排</t>
    <phoneticPr fontId="4" type="noConversion"/>
  </si>
  <si>
    <t>豆腐</t>
    <phoneticPr fontId="4" type="noConversion"/>
  </si>
  <si>
    <t>冬瓜</t>
    <phoneticPr fontId="4" type="noConversion"/>
  </si>
  <si>
    <t>豆魚肉蛋類</t>
    <phoneticPr fontId="4" type="noConversion"/>
  </si>
  <si>
    <t xml:space="preserve"> </t>
    <phoneticPr fontId="4" type="noConversion"/>
  </si>
  <si>
    <t>地瓜</t>
    <phoneticPr fontId="4" type="noConversion"/>
  </si>
  <si>
    <t>青豆仁</t>
    <phoneticPr fontId="4" type="noConversion"/>
  </si>
  <si>
    <t>蔬菜類</t>
    <phoneticPr fontId="4" type="noConversion"/>
  </si>
  <si>
    <t>菜</t>
    <phoneticPr fontId="4" type="noConversion"/>
  </si>
  <si>
    <t xml:space="preserve"> 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</si>
  <si>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</si>
  <si>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</si>
  <si>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</si>
  <si>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</si>
  <si>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拌</t>
    <phoneticPr fontId="4" type="noConversion"/>
  </si>
  <si>
    <t>烤</t>
    <phoneticPr fontId="4" type="noConversion"/>
  </si>
  <si>
    <t>主食</t>
    <phoneticPr fontId="4" type="noConversion"/>
  </si>
  <si>
    <t>新鮮雞排</t>
    <phoneticPr fontId="4" type="noConversion"/>
  </si>
  <si>
    <t>蔭瓜</t>
    <phoneticPr fontId="4" type="noConversion"/>
  </si>
  <si>
    <t>醃</t>
    <phoneticPr fontId="4" type="noConversion"/>
  </si>
  <si>
    <t>蝦仁</t>
    <phoneticPr fontId="4" type="noConversion"/>
  </si>
  <si>
    <t>玉米圈</t>
    <phoneticPr fontId="4" type="noConversion"/>
  </si>
  <si>
    <t>星期午</t>
    <phoneticPr fontId="4" type="noConversion"/>
  </si>
  <si>
    <t>香菇雞湯</t>
    <phoneticPr fontId="4" type="noConversion"/>
  </si>
  <si>
    <t>椒鹽甜不辣(炸加)</t>
    <phoneticPr fontId="4" type="noConversion"/>
  </si>
  <si>
    <t>玉米粒</t>
    <phoneticPr fontId="3" type="noConversion"/>
  </si>
  <si>
    <t>紅蘿蔔</t>
    <phoneticPr fontId="3" type="noConversion"/>
  </si>
  <si>
    <t>雞蛋</t>
    <phoneticPr fontId="3" type="noConversion"/>
  </si>
  <si>
    <t>星期六</t>
    <phoneticPr fontId="4" type="noConversion"/>
  </si>
  <si>
    <t>甜不辣</t>
    <phoneticPr fontId="3" type="noConversion"/>
  </si>
  <si>
    <t>香滷拼盤(豆)</t>
    <phoneticPr fontId="4" type="noConversion"/>
  </si>
  <si>
    <t>煮</t>
    <phoneticPr fontId="4" type="noConversion"/>
  </si>
  <si>
    <t>海帶結</t>
    <phoneticPr fontId="3" type="noConversion"/>
  </si>
  <si>
    <t>白蘿蔔</t>
    <phoneticPr fontId="3" type="noConversion"/>
  </si>
  <si>
    <t>百頁</t>
    <phoneticPr fontId="3" type="noConversion"/>
  </si>
  <si>
    <t>豆</t>
    <phoneticPr fontId="3" type="noConversion"/>
  </si>
  <si>
    <t>珍珠丸子(加)</t>
    <phoneticPr fontId="4" type="noConversion"/>
  </si>
  <si>
    <t>燙</t>
    <phoneticPr fontId="3" type="noConversion"/>
  </si>
  <si>
    <t>加</t>
    <phoneticPr fontId="3" type="noConversion"/>
  </si>
  <si>
    <t>烤香腸(加)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</si>
</sst>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m&quot;月&quot;d&quot;日&quot;"/>
    <numFmt numFmtId="178" formatCode="0;_ "/>
    <numFmt numFmtId="179" formatCode="0;_쐀"/>
  </numFmts>
  <fonts count="27" x14ac:knownFonts="1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b/>
      <sz val="18"/>
      <name val="新細明體"/>
      <family val="1"/>
      <charset val="136"/>
    </font>
    <font>
      <b/>
      <sz val="15"/>
      <color theme="1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22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2" fillId="2" borderId="0" xfId="1" applyFont="1" applyFill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7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2" fillId="0" borderId="25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vertical="center" textRotation="255"/>
    </xf>
    <xf numFmtId="0" fontId="13" fillId="0" borderId="2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30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wrapText="1" shrinkToFit="1"/>
    </xf>
    <xf numFmtId="0" fontId="10" fillId="0" borderId="33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35" xfId="0" applyFont="1" applyBorder="1" applyAlignment="1">
      <alignment horizontal="center"/>
    </xf>
    <xf numFmtId="0" fontId="9" fillId="0" borderId="36" xfId="0" applyFont="1" applyFill="1" applyBorder="1" applyAlignment="1">
      <alignment horizontal="left" vertical="center" shrinkToFit="1"/>
    </xf>
    <xf numFmtId="0" fontId="9" fillId="4" borderId="36" xfId="0" applyFont="1" applyFill="1" applyBorder="1" applyAlignment="1">
      <alignment horizontal="left" vertical="center" shrinkToFit="1"/>
    </xf>
    <xf numFmtId="0" fontId="16" fillId="0" borderId="36" xfId="0" applyFont="1" applyFill="1" applyBorder="1" applyAlignment="1">
      <alignment horizontal="left" vertical="center" shrinkToFit="1"/>
    </xf>
    <xf numFmtId="0" fontId="10" fillId="0" borderId="37" xfId="0" applyFont="1" applyBorder="1" applyAlignment="1">
      <alignment horizontal="right"/>
    </xf>
    <xf numFmtId="0" fontId="10" fillId="0" borderId="36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Fill="1" applyBorder="1" applyAlignment="1">
      <alignment vertical="center" textRotation="180" shrinkToFit="1"/>
    </xf>
    <xf numFmtId="0" fontId="16" fillId="0" borderId="36" xfId="0" applyFont="1" applyFill="1" applyBorder="1" applyAlignment="1">
      <alignment vertical="center" textRotation="180" shrinkToFit="1"/>
    </xf>
    <xf numFmtId="0" fontId="10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30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vertical="center"/>
    </xf>
    <xf numFmtId="0" fontId="10" fillId="0" borderId="36" xfId="0" applyFont="1" applyBorder="1" applyAlignment="1">
      <alignment horizontal="left" vertical="center"/>
    </xf>
    <xf numFmtId="0" fontId="17" fillId="0" borderId="35" xfId="0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9" fontId="1" fillId="0" borderId="0" xfId="0" applyNumberFormat="1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/>
    </xf>
    <xf numFmtId="0" fontId="12" fillId="0" borderId="30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6" xfId="0" applyFont="1" applyBorder="1" applyAlignment="1">
      <alignment horizontal="left" vertical="center" wrapText="1" shrinkToFit="1"/>
    </xf>
    <xf numFmtId="0" fontId="9" fillId="0" borderId="39" xfId="0" applyFont="1" applyBorder="1" applyAlignment="1">
      <alignment vertical="center"/>
    </xf>
    <xf numFmtId="0" fontId="17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center" vertical="top"/>
    </xf>
    <xf numFmtId="0" fontId="18" fillId="0" borderId="36" xfId="0" applyFont="1" applyFill="1" applyBorder="1" applyAlignment="1">
      <alignment horizontal="left" vertical="center" shrinkToFit="1"/>
    </xf>
    <xf numFmtId="178" fontId="1" fillId="0" borderId="0" xfId="0" applyNumberFormat="1" applyFont="1" applyBorder="1" applyAlignment="1">
      <alignment vertical="center"/>
    </xf>
    <xf numFmtId="0" fontId="17" fillId="0" borderId="46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vertical="center" textRotation="180" shrinkToFit="1"/>
    </xf>
    <xf numFmtId="0" fontId="9" fillId="0" borderId="47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right"/>
    </xf>
    <xf numFmtId="0" fontId="10" fillId="0" borderId="47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Border="1" applyAlignment="1">
      <alignment horizontal="right"/>
    </xf>
    <xf numFmtId="0" fontId="10" fillId="0" borderId="25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9" xfId="0" applyFont="1" applyBorder="1" applyAlignment="1">
      <alignment vertical="center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40" xfId="0" applyFont="1" applyBorder="1" applyAlignment="1">
      <alignment horizontal="right"/>
    </xf>
    <xf numFmtId="0" fontId="10" fillId="0" borderId="51" xfId="0" applyFont="1" applyBorder="1" applyAlignment="1">
      <alignment horizontal="right"/>
    </xf>
    <xf numFmtId="0" fontId="10" fillId="0" borderId="52" xfId="0" applyFont="1" applyBorder="1" applyAlignment="1">
      <alignment horizontal="center"/>
    </xf>
    <xf numFmtId="9" fontId="0" fillId="0" borderId="0" xfId="0" applyNumberFormat="1" applyFont="1" applyBorder="1" applyAlignment="1">
      <alignment vertical="center"/>
    </xf>
    <xf numFmtId="0" fontId="0" fillId="0" borderId="36" xfId="0" applyFont="1" applyBorder="1" applyAlignment="1">
      <alignment horizontal="left" vertical="center" shrinkToFit="1"/>
    </xf>
    <xf numFmtId="0" fontId="10" fillId="0" borderId="3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0" fillId="0" borderId="44" xfId="0" applyFont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vertical="center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19" fillId="0" borderId="36" xfId="0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left" vertical="center" wrapText="1" shrinkToFit="1"/>
    </xf>
    <xf numFmtId="0" fontId="9" fillId="0" borderId="31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right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 shrinkToFit="1"/>
    </xf>
    <xf numFmtId="0" fontId="10" fillId="0" borderId="48" xfId="0" applyFont="1" applyFill="1" applyBorder="1" applyAlignment="1">
      <alignment horizontal="right"/>
    </xf>
    <xf numFmtId="0" fontId="10" fillId="0" borderId="47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 shrinkToFit="1"/>
    </xf>
    <xf numFmtId="0" fontId="16" fillId="0" borderId="36" xfId="0" applyFont="1" applyFill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Fill="1" applyBorder="1" applyAlignment="1">
      <alignment horizontal="center" shrinkToFit="1"/>
    </xf>
    <xf numFmtId="0" fontId="23" fillId="0" borderId="25" xfId="0" applyFont="1" applyBorder="1" applyAlignment="1">
      <alignment horizontal="center" vertical="center" textRotation="255"/>
    </xf>
    <xf numFmtId="0" fontId="24" fillId="0" borderId="26" xfId="0" applyFont="1" applyBorder="1" applyAlignment="1">
      <alignment vertical="center" textRotation="255"/>
    </xf>
    <xf numFmtId="0" fontId="24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30" xfId="0" applyFont="1" applyBorder="1" applyAlignment="1">
      <alignment horizontal="center"/>
    </xf>
    <xf numFmtId="0" fontId="16" fillId="3" borderId="31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3" fillId="0" borderId="35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30" xfId="0" applyFont="1" applyFill="1" applyBorder="1" applyAlignment="1">
      <alignment horizontal="center" vertical="center" shrinkToFit="1"/>
    </xf>
    <xf numFmtId="0" fontId="21" fillId="0" borderId="39" xfId="0" applyFont="1" applyBorder="1" applyAlignment="1">
      <alignment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40" xfId="0" applyFont="1" applyBorder="1" applyAlignment="1">
      <alignment horizontal="right"/>
    </xf>
    <xf numFmtId="0" fontId="18" fillId="0" borderId="36" xfId="0" applyFont="1" applyBorder="1" applyAlignment="1">
      <alignment horizontal="left" vertical="center" shrinkToFit="1"/>
    </xf>
    <xf numFmtId="0" fontId="18" fillId="0" borderId="36" xfId="0" applyFont="1" applyFill="1" applyBorder="1" applyAlignment="1">
      <alignment vertical="center" textRotation="180" shrinkToFit="1"/>
    </xf>
    <xf numFmtId="0" fontId="19" fillId="0" borderId="36" xfId="0" applyFont="1" applyFill="1" applyBorder="1" applyAlignment="1">
      <alignment vertical="center" textRotation="180" shrinkToFit="1"/>
    </xf>
    <xf numFmtId="0" fontId="19" fillId="0" borderId="36" xfId="0" applyFont="1" applyBorder="1" applyAlignment="1">
      <alignment horizontal="left" vertical="center" shrinkToFit="1"/>
    </xf>
    <xf numFmtId="0" fontId="23" fillId="0" borderId="30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9" xfId="0" applyFont="1" applyBorder="1" applyAlignment="1">
      <alignment vertical="center"/>
    </xf>
    <xf numFmtId="0" fontId="21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vertical="center"/>
    </xf>
    <xf numFmtId="0" fontId="21" fillId="0" borderId="53" xfId="0" applyFont="1" applyFill="1" applyBorder="1" applyAlignment="1">
      <alignment horizontal="center" vertical="center" shrinkToFit="1"/>
    </xf>
    <xf numFmtId="0" fontId="21" fillId="0" borderId="54" xfId="0" applyFont="1" applyBorder="1" applyAlignment="1">
      <alignment horizontal="right"/>
    </xf>
    <xf numFmtId="0" fontId="16" fillId="0" borderId="55" xfId="0" applyFont="1" applyFill="1" applyBorder="1" applyAlignment="1">
      <alignment vertical="center" textRotation="180" shrinkToFit="1"/>
    </xf>
    <xf numFmtId="0" fontId="9" fillId="0" borderId="55" xfId="0" applyFont="1" applyFill="1" applyBorder="1" applyAlignment="1">
      <alignment vertical="center" textRotation="180" shrinkToFit="1"/>
    </xf>
    <xf numFmtId="0" fontId="16" fillId="0" borderId="55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9" fillId="5" borderId="36" xfId="0" applyFont="1" applyFill="1" applyBorder="1" applyAlignment="1">
      <alignment horizontal="left" vertical="center" shrinkToFit="1"/>
    </xf>
    <xf numFmtId="0" fontId="18" fillId="5" borderId="36" xfId="0" applyFont="1" applyFill="1" applyBorder="1" applyAlignment="1">
      <alignment horizontal="left" vertical="center" shrinkToFi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177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textRotation="180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9" fillId="0" borderId="36" xfId="0" applyFont="1" applyFill="1" applyBorder="1" applyAlignment="1">
      <alignment horizontal="center" vertical="center" wrapText="1" shrinkToFit="1"/>
    </xf>
    <xf numFmtId="0" fontId="9" fillId="0" borderId="41" xfId="0" applyFont="1" applyFill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left" shrinkToFit="1"/>
    </xf>
    <xf numFmtId="0" fontId="9" fillId="0" borderId="0" xfId="0" applyFont="1" applyBorder="1" applyAlignment="1">
      <alignment horizontal="left" shrinkToFit="1"/>
    </xf>
    <xf numFmtId="0" fontId="12" fillId="0" borderId="35" xfId="0" applyFont="1" applyFill="1" applyBorder="1" applyAlignment="1">
      <alignment horizontal="center" vertical="center" textRotation="255" shrinkToFit="1"/>
    </xf>
    <xf numFmtId="0" fontId="13" fillId="0" borderId="5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shrinkToFit="1"/>
    </xf>
    <xf numFmtId="0" fontId="10" fillId="0" borderId="35" xfId="0" applyFont="1" applyFill="1" applyBorder="1" applyAlignment="1">
      <alignment horizontal="center" vertical="center" textRotation="255" shrinkToFit="1"/>
    </xf>
    <xf numFmtId="0" fontId="0" fillId="0" borderId="0" xfId="0" applyFont="1" applyBorder="1" applyAlignment="1">
      <alignment horizontal="left" vertical="center"/>
    </xf>
    <xf numFmtId="0" fontId="13" fillId="0" borderId="5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31" xfId="0" applyFont="1" applyBorder="1" applyAlignment="1">
      <alignment horizontal="center" vertical="center" textRotation="180" shrinkToFit="1"/>
    </xf>
    <xf numFmtId="0" fontId="23" fillId="0" borderId="35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left" shrinkToFit="1"/>
    </xf>
    <xf numFmtId="0" fontId="16" fillId="0" borderId="0" xfId="0" applyFont="1" applyBorder="1" applyAlignment="1">
      <alignment horizontal="left" shrinkToFit="1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36" xfId="0" applyFont="1" applyFill="1" applyBorder="1" applyAlignment="1">
      <alignment horizontal="center" vertical="center" wrapText="1" shrinkToFit="1"/>
    </xf>
    <xf numFmtId="0" fontId="16" fillId="0" borderId="41" xfId="0" applyFont="1" applyFill="1" applyBorder="1" applyAlignment="1">
      <alignment horizontal="center" vertical="center" wrapText="1" shrinkToFit="1"/>
    </xf>
    <xf numFmtId="0" fontId="23" fillId="0" borderId="35" xfId="0" applyFont="1" applyFill="1" applyBorder="1" applyAlignment="1">
      <alignment horizontal="center" vertical="center" textRotation="255" shrinkToFit="1"/>
    </xf>
    <xf numFmtId="0" fontId="24" fillId="0" borderId="50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2">
    <cellStyle name="一般" xfId="0" builtinId="0"/>
    <cellStyle name="一般_新增Microsoft Excel 工作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1181101</xdr:colOff>
      <xdr:row>0</xdr:row>
      <xdr:rowOff>247650</xdr:rowOff>
    </xdr:from>
    <xdr:to>
      <xdr:col>18</xdr:col>
      <xdr:colOff>675155</xdr:colOff>
      <xdr:row>1</xdr:row>
      <xdr:rowOff>447675</xdr:rowOff>
    </xdr:to>
    <xdr:pic>
      <xdr:nvPicPr>
        <xdr:cNvPr id="2" name="圖片 4" descr="doc11055120150213110926_0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4285"/>
        <a:stretch>
          <a:fillRect/>
        </a:stretch>
      </xdr:blipFill>
      <xdr:spPr bwMode="auto">
        <a:xfrm>
          <a:off x="20383501" y="247650"/>
          <a:ext cx="189435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895350</xdr:colOff>
      <xdr:row>0</xdr:row>
      <xdr:rowOff>190500</xdr:rowOff>
    </xdr:from>
    <xdr:to>
      <xdr:col>19</xdr:col>
      <xdr:colOff>1066800</xdr:colOff>
      <xdr:row>1</xdr:row>
      <xdr:rowOff>670743</xdr:rowOff>
    </xdr:to>
    <xdr:pic>
      <xdr:nvPicPr>
        <xdr:cNvPr id="3" name="圖片 3" descr="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8050" y="190500"/>
          <a:ext cx="1333500" cy="74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0</xdr:colOff>
      <xdr:row>3</xdr:row>
      <xdr:rowOff>144236</xdr:rowOff>
    </xdr:from>
    <xdr:ext cx="3796394" cy="489858"/>
    <xdr:sp macro="" textlink="">
      <xdr:nvSpPr>
        <xdr:cNvPr id="4" name="文字方塊 3"/>
        <xdr:cNvSpPr txBox="1"/>
      </xdr:nvSpPr>
      <xdr:spPr>
        <a:xfrm>
          <a:off x="23812500" y="1553936"/>
          <a:ext cx="3796394" cy="489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6</xdr:col>
      <xdr:colOff>923925</xdr:colOff>
      <xdr:row>0</xdr:row>
      <xdr:rowOff>133350</xdr:rowOff>
    </xdr:from>
    <xdr:to>
      <xdr:col>17</xdr:col>
      <xdr:colOff>457200</xdr:colOff>
      <xdr:row>4</xdr:row>
      <xdr:rowOff>95250</xdr:rowOff>
    </xdr:to>
    <xdr:sp macro="" textlink="">
      <xdr:nvSpPr>
        <xdr:cNvPr id="5" name="矩形 16"/>
        <xdr:cNvSpPr>
          <a:spLocks noChangeArrowheads="1"/>
        </xdr:cNvSpPr>
      </xdr:nvSpPr>
      <xdr:spPr bwMode="auto">
        <a:xfrm>
          <a:off x="8067675" y="133350"/>
          <a:ext cx="6134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0" anchor="t" upright="1"/>
        <a:lstStyle/>
        <a:p>
          <a:pPr algn="ctr" rtl="0">
            <a:defRPr sz="1000"/>
          </a:pP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合欣12月菜單</a:t>
          </a:r>
        </a:p>
      </xdr:txBody>
    </xdr:sp>
    <xdr:clientData/>
  </xdr:twoCellAnchor>
  <xdr:oneCellAnchor>
    <xdr:from>
      <xdr:col>0</xdr:col>
      <xdr:colOff>270210</xdr:colOff>
      <xdr:row>0</xdr:row>
      <xdr:rowOff>112829</xdr:rowOff>
    </xdr:from>
    <xdr:ext cx="2031325" cy="890693"/>
    <xdr:sp macro="" textlink="">
      <xdr:nvSpPr>
        <xdr:cNvPr id="6" name="矩形 5"/>
        <xdr:cNvSpPr/>
      </xdr:nvSpPr>
      <xdr:spPr>
        <a:xfrm>
          <a:off x="270210" y="112829"/>
          <a:ext cx="2031325" cy="890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36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微軟正黑體" panose="020B0604030504040204" pitchFamily="34" charset="-120"/>
              <a:ea typeface="微軟正黑體" panose="020B0604030504040204" pitchFamily="34" charset="-120"/>
            </a:rPr>
            <a:t>永靖國小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5;&#35201;&#36039;&#26009;&#21312;\Desktop\107&#23416;&#24180;&#24230;&#22296;&#33203;\12&#26376;\&#27704;&#38742;&#22283;&#23567;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月菜單1"/>
      <sheetName val="第一週明細"/>
      <sheetName val="第二週明細"/>
      <sheetName val="第三周明細"/>
      <sheetName val="第四周明細"/>
      <sheetName val="第五周明細"/>
      <sheetName val="00月菜單"/>
    </sheetNames>
    <sheetDataSet>
      <sheetData sheetId="0">
        <row r="5">
          <cell r="A5" t="str">
            <v>白米飯</v>
          </cell>
        </row>
      </sheetData>
      <sheetData sheetId="1">
        <row r="38">
          <cell r="W38" t="str">
            <v>92.5 g</v>
          </cell>
        </row>
        <row r="40">
          <cell r="W40" t="str">
            <v>25 g</v>
          </cell>
        </row>
        <row r="42">
          <cell r="W42" t="str">
            <v>30.5 g</v>
          </cell>
        </row>
        <row r="44">
          <cell r="W44" t="str">
            <v>717K</v>
          </cell>
        </row>
      </sheetData>
      <sheetData sheetId="2">
        <row r="6">
          <cell r="W6" t="str">
            <v>92.5g</v>
          </cell>
        </row>
        <row r="8">
          <cell r="W8" t="str">
            <v>26.5g</v>
          </cell>
        </row>
        <row r="10">
          <cell r="W10" t="str">
            <v>32.6g</v>
          </cell>
        </row>
        <row r="12">
          <cell r="W12" t="str">
            <v>738.9K</v>
          </cell>
        </row>
        <row r="14">
          <cell r="W14" t="str">
            <v>92.5 g</v>
          </cell>
        </row>
        <row r="16">
          <cell r="W16" t="str">
            <v>22.5 g</v>
          </cell>
        </row>
        <row r="18">
          <cell r="W18" t="str">
            <v>27 g</v>
          </cell>
        </row>
        <row r="20">
          <cell r="W20" t="str">
            <v>680.5K</v>
          </cell>
        </row>
        <row r="22">
          <cell r="W22" t="str">
            <v>85 g</v>
          </cell>
        </row>
        <row r="24">
          <cell r="W24" t="str">
            <v>28.5 g</v>
          </cell>
        </row>
        <row r="26">
          <cell r="W26" t="str">
            <v>30.9 g</v>
          </cell>
        </row>
        <row r="28">
          <cell r="W28" t="str">
            <v>720.1K</v>
          </cell>
        </row>
        <row r="30">
          <cell r="W30" t="str">
            <v>92.5 g</v>
          </cell>
        </row>
        <row r="32">
          <cell r="W32" t="str">
            <v>26.5 g</v>
          </cell>
        </row>
        <row r="34">
          <cell r="W34" t="str">
            <v>32.6 g</v>
          </cell>
        </row>
        <row r="36">
          <cell r="W36" t="str">
            <v>738.9K</v>
          </cell>
        </row>
        <row r="38">
          <cell r="W38" t="str">
            <v>92.5 g</v>
          </cell>
        </row>
        <row r="40">
          <cell r="W40" t="str">
            <v>27 g</v>
          </cell>
        </row>
        <row r="42">
          <cell r="W42" t="str">
            <v>33.3 g</v>
          </cell>
        </row>
        <row r="44">
          <cell r="W44" t="str">
            <v>746.2K</v>
          </cell>
        </row>
      </sheetData>
      <sheetData sheetId="3">
        <row r="6">
          <cell r="W6" t="str">
            <v>86g</v>
          </cell>
        </row>
        <row r="8">
          <cell r="W8" t="str">
            <v>25g</v>
          </cell>
        </row>
        <row r="10">
          <cell r="W10" t="str">
            <v>29.7g</v>
          </cell>
        </row>
        <row r="12">
          <cell r="W12" t="str">
            <v>687.8K</v>
          </cell>
        </row>
        <row r="14">
          <cell r="W14" t="str">
            <v>92.5 g</v>
          </cell>
        </row>
        <row r="16">
          <cell r="W16" t="str">
            <v>24.5 g</v>
          </cell>
        </row>
        <row r="18">
          <cell r="W18" t="str">
            <v>29.8 g</v>
          </cell>
        </row>
        <row r="20">
          <cell r="W20" t="str">
            <v>709.7K</v>
          </cell>
        </row>
        <row r="22">
          <cell r="W22" t="str">
            <v>92.5 g</v>
          </cell>
        </row>
        <row r="24">
          <cell r="W24" t="str">
            <v>26.5 g</v>
          </cell>
        </row>
        <row r="26">
          <cell r="W26" t="str">
            <v>29.1 g</v>
          </cell>
        </row>
        <row r="28">
          <cell r="W28" t="str">
            <v>724.9K</v>
          </cell>
        </row>
        <row r="30">
          <cell r="W30" t="str">
            <v>92.5 g</v>
          </cell>
        </row>
        <row r="32">
          <cell r="W32" t="str">
            <v>26 g</v>
          </cell>
        </row>
        <row r="34">
          <cell r="W34" t="str">
            <v>31.9 g</v>
          </cell>
        </row>
        <row r="36">
          <cell r="W36" t="str">
            <v>731.6K</v>
          </cell>
        </row>
        <row r="38">
          <cell r="W38" t="str">
            <v>86.5 g</v>
          </cell>
        </row>
        <row r="40">
          <cell r="W40" t="str">
            <v>26.5 g</v>
          </cell>
        </row>
        <row r="42">
          <cell r="W42" t="str">
            <v>31.9 g</v>
          </cell>
        </row>
        <row r="44">
          <cell r="W44" t="str">
            <v>712.1K</v>
          </cell>
        </row>
      </sheetData>
      <sheetData sheetId="4">
        <row r="23">
          <cell r="W23" t="str">
            <v>脂肪：</v>
          </cell>
        </row>
        <row r="25">
          <cell r="W25" t="str">
            <v>蛋白質：</v>
          </cell>
        </row>
        <row r="27">
          <cell r="W27" t="str">
            <v>熱量：</v>
          </cell>
        </row>
        <row r="29">
          <cell r="W29" t="str">
            <v>醣類：</v>
          </cell>
        </row>
        <row r="31">
          <cell r="W31" t="str">
            <v>脂肪：</v>
          </cell>
        </row>
        <row r="33">
          <cell r="W33" t="str">
            <v>蛋白質：</v>
          </cell>
        </row>
        <row r="35">
          <cell r="W35" t="str">
            <v>熱量：</v>
          </cell>
        </row>
        <row r="37">
          <cell r="W37" t="str">
            <v>醣類：</v>
          </cell>
        </row>
        <row r="39">
          <cell r="W39" t="str">
            <v>脂肪：</v>
          </cell>
        </row>
        <row r="41">
          <cell r="W41" t="str">
            <v>蛋白質：</v>
          </cell>
        </row>
        <row r="43">
          <cell r="W43" t="str">
            <v>熱量：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B10" zoomScale="53" zoomScaleNormal="53" workbookViewId="0">
      <selection activeCell="Q43" sqref="Q43:T43"/>
    </sheetView>
  </sheetViews>
  <sheetFormatPr defaultRowHeight="30" x14ac:dyDescent="0.45"/>
  <cols>
    <col min="1" max="20" width="17.28515625" style="1" customWidth="1"/>
    <col min="21" max="256" width="9.140625" style="1"/>
    <col min="257" max="276" width="17.85546875" style="1" customWidth="1"/>
    <col min="277" max="512" width="9.140625" style="1"/>
    <col min="513" max="532" width="17.85546875" style="1" customWidth="1"/>
    <col min="533" max="768" width="9.140625" style="1"/>
    <col min="769" max="788" width="17.85546875" style="1" customWidth="1"/>
    <col min="789" max="1024" width="9.140625" style="1"/>
    <col min="1025" max="1044" width="17.85546875" style="1" customWidth="1"/>
    <col min="1045" max="1280" width="9.140625" style="1"/>
    <col min="1281" max="1300" width="17.85546875" style="1" customWidth="1"/>
    <col min="1301" max="1536" width="9.140625" style="1"/>
    <col min="1537" max="1556" width="17.85546875" style="1" customWidth="1"/>
    <col min="1557" max="1792" width="9.140625" style="1"/>
    <col min="1793" max="1812" width="17.85546875" style="1" customWidth="1"/>
    <col min="1813" max="2048" width="9.140625" style="1"/>
    <col min="2049" max="2068" width="17.85546875" style="1" customWidth="1"/>
    <col min="2069" max="2304" width="9.140625" style="1"/>
    <col min="2305" max="2324" width="17.85546875" style="1" customWidth="1"/>
    <col min="2325" max="2560" width="9.140625" style="1"/>
    <col min="2561" max="2580" width="17.85546875" style="1" customWidth="1"/>
    <col min="2581" max="2816" width="9.140625" style="1"/>
    <col min="2817" max="2836" width="17.85546875" style="1" customWidth="1"/>
    <col min="2837" max="3072" width="9.140625" style="1"/>
    <col min="3073" max="3092" width="17.85546875" style="1" customWidth="1"/>
    <col min="3093" max="3328" width="9.140625" style="1"/>
    <col min="3329" max="3348" width="17.85546875" style="1" customWidth="1"/>
    <col min="3349" max="3584" width="9.140625" style="1"/>
    <col min="3585" max="3604" width="17.85546875" style="1" customWidth="1"/>
    <col min="3605" max="3840" width="9.140625" style="1"/>
    <col min="3841" max="3860" width="17.85546875" style="1" customWidth="1"/>
    <col min="3861" max="4096" width="9.140625" style="1"/>
    <col min="4097" max="4116" width="17.85546875" style="1" customWidth="1"/>
    <col min="4117" max="4352" width="9.140625" style="1"/>
    <col min="4353" max="4372" width="17.85546875" style="1" customWidth="1"/>
    <col min="4373" max="4608" width="9.140625" style="1"/>
    <col min="4609" max="4628" width="17.85546875" style="1" customWidth="1"/>
    <col min="4629" max="4864" width="9.140625" style="1"/>
    <col min="4865" max="4884" width="17.85546875" style="1" customWidth="1"/>
    <col min="4885" max="5120" width="9.140625" style="1"/>
    <col min="5121" max="5140" width="17.85546875" style="1" customWidth="1"/>
    <col min="5141" max="5376" width="9.140625" style="1"/>
    <col min="5377" max="5396" width="17.85546875" style="1" customWidth="1"/>
    <col min="5397" max="5632" width="9.140625" style="1"/>
    <col min="5633" max="5652" width="17.85546875" style="1" customWidth="1"/>
    <col min="5653" max="5888" width="9.140625" style="1"/>
    <col min="5889" max="5908" width="17.85546875" style="1" customWidth="1"/>
    <col min="5909" max="6144" width="9.140625" style="1"/>
    <col min="6145" max="6164" width="17.85546875" style="1" customWidth="1"/>
    <col min="6165" max="6400" width="9.140625" style="1"/>
    <col min="6401" max="6420" width="17.85546875" style="1" customWidth="1"/>
    <col min="6421" max="6656" width="9.140625" style="1"/>
    <col min="6657" max="6676" width="17.85546875" style="1" customWidth="1"/>
    <col min="6677" max="6912" width="9.140625" style="1"/>
    <col min="6913" max="6932" width="17.85546875" style="1" customWidth="1"/>
    <col min="6933" max="7168" width="9.140625" style="1"/>
    <col min="7169" max="7188" width="17.85546875" style="1" customWidth="1"/>
    <col min="7189" max="7424" width="9.140625" style="1"/>
    <col min="7425" max="7444" width="17.85546875" style="1" customWidth="1"/>
    <col min="7445" max="7680" width="9.140625" style="1"/>
    <col min="7681" max="7700" width="17.85546875" style="1" customWidth="1"/>
    <col min="7701" max="7936" width="9.140625" style="1"/>
    <col min="7937" max="7956" width="17.85546875" style="1" customWidth="1"/>
    <col min="7957" max="8192" width="9.140625" style="1"/>
    <col min="8193" max="8212" width="17.85546875" style="1" customWidth="1"/>
    <col min="8213" max="8448" width="9.140625" style="1"/>
    <col min="8449" max="8468" width="17.85546875" style="1" customWidth="1"/>
    <col min="8469" max="8704" width="9.140625" style="1"/>
    <col min="8705" max="8724" width="17.85546875" style="1" customWidth="1"/>
    <col min="8725" max="8960" width="9.140625" style="1"/>
    <col min="8961" max="8980" width="17.85546875" style="1" customWidth="1"/>
    <col min="8981" max="9216" width="9.140625" style="1"/>
    <col min="9217" max="9236" width="17.85546875" style="1" customWidth="1"/>
    <col min="9237" max="9472" width="9.140625" style="1"/>
    <col min="9473" max="9492" width="17.85546875" style="1" customWidth="1"/>
    <col min="9493" max="9728" width="9.140625" style="1"/>
    <col min="9729" max="9748" width="17.85546875" style="1" customWidth="1"/>
    <col min="9749" max="9984" width="9.140625" style="1"/>
    <col min="9985" max="10004" width="17.85546875" style="1" customWidth="1"/>
    <col min="10005" max="10240" width="9.140625" style="1"/>
    <col min="10241" max="10260" width="17.85546875" style="1" customWidth="1"/>
    <col min="10261" max="10496" width="9.140625" style="1"/>
    <col min="10497" max="10516" width="17.85546875" style="1" customWidth="1"/>
    <col min="10517" max="10752" width="9.140625" style="1"/>
    <col min="10753" max="10772" width="17.85546875" style="1" customWidth="1"/>
    <col min="10773" max="11008" width="9.140625" style="1"/>
    <col min="11009" max="11028" width="17.85546875" style="1" customWidth="1"/>
    <col min="11029" max="11264" width="9.140625" style="1"/>
    <col min="11265" max="11284" width="17.85546875" style="1" customWidth="1"/>
    <col min="11285" max="11520" width="9.140625" style="1"/>
    <col min="11521" max="11540" width="17.85546875" style="1" customWidth="1"/>
    <col min="11541" max="11776" width="9.140625" style="1"/>
    <col min="11777" max="11796" width="17.85546875" style="1" customWidth="1"/>
    <col min="11797" max="12032" width="9.140625" style="1"/>
    <col min="12033" max="12052" width="17.85546875" style="1" customWidth="1"/>
    <col min="12053" max="12288" width="9.140625" style="1"/>
    <col min="12289" max="12308" width="17.85546875" style="1" customWidth="1"/>
    <col min="12309" max="12544" width="9.140625" style="1"/>
    <col min="12545" max="12564" width="17.85546875" style="1" customWidth="1"/>
    <col min="12565" max="12800" width="9.140625" style="1"/>
    <col min="12801" max="12820" width="17.85546875" style="1" customWidth="1"/>
    <col min="12821" max="13056" width="9.140625" style="1"/>
    <col min="13057" max="13076" width="17.85546875" style="1" customWidth="1"/>
    <col min="13077" max="13312" width="9.140625" style="1"/>
    <col min="13313" max="13332" width="17.85546875" style="1" customWidth="1"/>
    <col min="13333" max="13568" width="9.140625" style="1"/>
    <col min="13569" max="13588" width="17.85546875" style="1" customWidth="1"/>
    <col min="13589" max="13824" width="9.140625" style="1"/>
    <col min="13825" max="13844" width="17.85546875" style="1" customWidth="1"/>
    <col min="13845" max="14080" width="9.140625" style="1"/>
    <col min="14081" max="14100" width="17.85546875" style="1" customWidth="1"/>
    <col min="14101" max="14336" width="9.140625" style="1"/>
    <col min="14337" max="14356" width="17.85546875" style="1" customWidth="1"/>
    <col min="14357" max="14592" width="9.140625" style="1"/>
    <col min="14593" max="14612" width="17.85546875" style="1" customWidth="1"/>
    <col min="14613" max="14848" width="9.140625" style="1"/>
    <col min="14849" max="14868" width="17.85546875" style="1" customWidth="1"/>
    <col min="14869" max="15104" width="9.140625" style="1"/>
    <col min="15105" max="15124" width="17.85546875" style="1" customWidth="1"/>
    <col min="15125" max="15360" width="9.140625" style="1"/>
    <col min="15361" max="15380" width="17.85546875" style="1" customWidth="1"/>
    <col min="15381" max="15616" width="9.140625" style="1"/>
    <col min="15617" max="15636" width="17.85546875" style="1" customWidth="1"/>
    <col min="15637" max="15872" width="9.140625" style="1"/>
    <col min="15873" max="15892" width="17.85546875" style="1" customWidth="1"/>
    <col min="15893" max="16128" width="9.140625" style="1"/>
    <col min="16129" max="16148" width="17.85546875" style="1" customWidth="1"/>
    <col min="16149" max="16384" width="9.140625" style="1"/>
  </cols>
  <sheetData>
    <row r="1" spans="1:22" ht="21" customHeight="1" x14ac:dyDescent="0.45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22" ht="60" customHeight="1" x14ac:dyDescent="0.4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22" ht="30" customHeight="1" x14ac:dyDescent="0.45">
      <c r="A3" s="218" t="s">
        <v>0</v>
      </c>
      <c r="B3" s="219"/>
      <c r="C3" s="219"/>
      <c r="D3" s="220"/>
      <c r="E3" s="218" t="s">
        <v>1</v>
      </c>
      <c r="F3" s="219"/>
      <c r="G3" s="219"/>
      <c r="H3" s="220"/>
      <c r="I3" s="218" t="s">
        <v>2</v>
      </c>
      <c r="J3" s="219"/>
      <c r="K3" s="219"/>
      <c r="L3" s="220"/>
      <c r="M3" s="221" t="s">
        <v>3</v>
      </c>
      <c r="N3" s="219"/>
      <c r="O3" s="219"/>
      <c r="P3" s="222"/>
      <c r="Q3" s="223" t="s">
        <v>4</v>
      </c>
      <c r="R3" s="223"/>
      <c r="S3" s="223"/>
      <c r="T3" s="224"/>
      <c r="V3" s="215"/>
    </row>
    <row r="4" spans="1:22" ht="30" customHeight="1" x14ac:dyDescent="0.45">
      <c r="A4" s="225">
        <v>43437</v>
      </c>
      <c r="B4" s="226"/>
      <c r="C4" s="226"/>
      <c r="D4" s="226"/>
      <c r="E4" s="225">
        <v>43438</v>
      </c>
      <c r="F4" s="226"/>
      <c r="G4" s="226"/>
      <c r="H4" s="226"/>
      <c r="I4" s="225">
        <v>43439</v>
      </c>
      <c r="J4" s="226"/>
      <c r="K4" s="226"/>
      <c r="L4" s="226"/>
      <c r="M4" s="225">
        <v>43440</v>
      </c>
      <c r="N4" s="226"/>
      <c r="O4" s="226"/>
      <c r="P4" s="226"/>
      <c r="Q4" s="227">
        <v>43441</v>
      </c>
      <c r="R4" s="228"/>
      <c r="S4" s="228"/>
      <c r="T4" s="229"/>
    </row>
    <row r="5" spans="1:22" ht="30" customHeight="1" x14ac:dyDescent="0.45">
      <c r="A5" s="230" t="s">
        <v>5</v>
      </c>
      <c r="B5" s="231"/>
      <c r="C5" s="231"/>
      <c r="D5" s="232"/>
      <c r="E5" s="233" t="s">
        <v>6</v>
      </c>
      <c r="F5" s="234"/>
      <c r="G5" s="234"/>
      <c r="H5" s="235"/>
      <c r="I5" s="230" t="s">
        <v>5</v>
      </c>
      <c r="J5" s="231"/>
      <c r="K5" s="231"/>
      <c r="L5" s="232"/>
      <c r="M5" s="233" t="s">
        <v>7</v>
      </c>
      <c r="N5" s="234"/>
      <c r="O5" s="234"/>
      <c r="P5" s="235"/>
      <c r="Q5" s="230" t="s">
        <v>8</v>
      </c>
      <c r="R5" s="231"/>
      <c r="S5" s="231"/>
      <c r="T5" s="232"/>
    </row>
    <row r="6" spans="1:22" ht="30" customHeight="1" x14ac:dyDescent="0.45">
      <c r="A6" s="233" t="s">
        <v>9</v>
      </c>
      <c r="B6" s="234"/>
      <c r="C6" s="234"/>
      <c r="D6" s="235"/>
      <c r="E6" s="234" t="s">
        <v>10</v>
      </c>
      <c r="F6" s="234"/>
      <c r="G6" s="234"/>
      <c r="H6" s="235"/>
      <c r="I6" s="236" t="s">
        <v>11</v>
      </c>
      <c r="J6" s="236"/>
      <c r="K6" s="236"/>
      <c r="L6" s="237"/>
      <c r="M6" s="233" t="s">
        <v>12</v>
      </c>
      <c r="N6" s="234"/>
      <c r="O6" s="234"/>
      <c r="P6" s="235"/>
      <c r="Q6" s="234" t="s">
        <v>13</v>
      </c>
      <c r="R6" s="234"/>
      <c r="S6" s="234"/>
      <c r="T6" s="235"/>
    </row>
    <row r="7" spans="1:22" ht="30" customHeight="1" x14ac:dyDescent="0.45">
      <c r="A7" s="238" t="s">
        <v>14</v>
      </c>
      <c r="B7" s="239"/>
      <c r="C7" s="239"/>
      <c r="D7" s="240"/>
      <c r="E7" s="234" t="s">
        <v>15</v>
      </c>
      <c r="F7" s="234"/>
      <c r="G7" s="234"/>
      <c r="H7" s="235"/>
      <c r="I7" s="234" t="s">
        <v>16</v>
      </c>
      <c r="J7" s="234"/>
      <c r="K7" s="234"/>
      <c r="L7" s="235"/>
      <c r="M7" s="241" t="s">
        <v>17</v>
      </c>
      <c r="N7" s="236"/>
      <c r="O7" s="236"/>
      <c r="P7" s="237"/>
      <c r="Q7" s="234" t="s">
        <v>18</v>
      </c>
      <c r="R7" s="234"/>
      <c r="S7" s="234"/>
      <c r="T7" s="235"/>
    </row>
    <row r="8" spans="1:22" ht="30" customHeight="1" x14ac:dyDescent="0.45">
      <c r="A8" s="233" t="s">
        <v>19</v>
      </c>
      <c r="B8" s="234"/>
      <c r="C8" s="234"/>
      <c r="D8" s="235"/>
      <c r="E8" s="234" t="s">
        <v>20</v>
      </c>
      <c r="F8" s="234"/>
      <c r="G8" s="234"/>
      <c r="H8" s="235"/>
      <c r="I8" s="234" t="s">
        <v>21</v>
      </c>
      <c r="J8" s="234"/>
      <c r="K8" s="234"/>
      <c r="L8" s="235"/>
      <c r="M8" s="233" t="s">
        <v>22</v>
      </c>
      <c r="N8" s="234"/>
      <c r="O8" s="234"/>
      <c r="P8" s="235"/>
      <c r="Q8" s="234" t="s">
        <v>23</v>
      </c>
      <c r="R8" s="234"/>
      <c r="S8" s="234"/>
      <c r="T8" s="235"/>
    </row>
    <row r="9" spans="1:22" ht="30" customHeight="1" x14ac:dyDescent="0.45">
      <c r="A9" s="233" t="s">
        <v>24</v>
      </c>
      <c r="B9" s="234"/>
      <c r="C9" s="234"/>
      <c r="D9" s="234"/>
      <c r="E9" s="233" t="s">
        <v>25</v>
      </c>
      <c r="F9" s="234"/>
      <c r="G9" s="234"/>
      <c r="H9" s="235"/>
      <c r="I9" s="233" t="s">
        <v>26</v>
      </c>
      <c r="J9" s="234"/>
      <c r="K9" s="234"/>
      <c r="L9" s="234"/>
      <c r="M9" s="233" t="s">
        <v>27</v>
      </c>
      <c r="N9" s="234"/>
      <c r="O9" s="234"/>
      <c r="P9" s="235"/>
      <c r="Q9" s="233" t="s">
        <v>26</v>
      </c>
      <c r="R9" s="234"/>
      <c r="S9" s="234"/>
      <c r="T9" s="235"/>
    </row>
    <row r="10" spans="1:22" ht="30" customHeight="1" x14ac:dyDescent="0.45">
      <c r="A10" s="242" t="s">
        <v>28</v>
      </c>
      <c r="B10" s="226"/>
      <c r="C10" s="226"/>
      <c r="D10" s="243"/>
      <c r="E10" s="226" t="s">
        <v>29</v>
      </c>
      <c r="F10" s="226"/>
      <c r="G10" s="226"/>
      <c r="H10" s="243"/>
      <c r="I10" s="226" t="s">
        <v>30</v>
      </c>
      <c r="J10" s="226"/>
      <c r="K10" s="226"/>
      <c r="L10" s="243"/>
      <c r="M10" s="244" t="s">
        <v>31</v>
      </c>
      <c r="N10" s="245"/>
      <c r="O10" s="245"/>
      <c r="P10" s="246"/>
      <c r="Q10" s="247" t="s">
        <v>32</v>
      </c>
      <c r="R10" s="247"/>
      <c r="S10" s="247"/>
      <c r="T10" s="248"/>
    </row>
    <row r="11" spans="1:22" s="4" customFormat="1" ht="17.100000000000001" customHeight="1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38</v>
      </c>
      <c r="G11" s="2" t="s">
        <v>35</v>
      </c>
      <c r="H11" s="2" t="s">
        <v>39</v>
      </c>
      <c r="I11" s="2" t="s">
        <v>40</v>
      </c>
      <c r="J11" s="2" t="s">
        <v>41</v>
      </c>
      <c r="K11" s="2" t="s">
        <v>35</v>
      </c>
      <c r="L11" s="2" t="s">
        <v>39</v>
      </c>
      <c r="M11" s="2" t="s">
        <v>37</v>
      </c>
      <c r="N11" s="2" t="s">
        <v>42</v>
      </c>
      <c r="O11" s="2" t="s">
        <v>43</v>
      </c>
      <c r="P11" s="3" t="s">
        <v>44</v>
      </c>
      <c r="Q11" s="2" t="s">
        <v>37</v>
      </c>
      <c r="R11" s="2" t="str">
        <f>[1]第一週明細!W44</f>
        <v>717K</v>
      </c>
      <c r="S11" s="2" t="s">
        <v>43</v>
      </c>
      <c r="T11" s="2" t="str">
        <f>[1]第一週明細!W40</f>
        <v>25 g</v>
      </c>
    </row>
    <row r="12" spans="1:22" s="4" customFormat="1" ht="17.100000000000001" customHeight="1" thickBot="1" x14ac:dyDescent="0.35">
      <c r="A12" s="5" t="s">
        <v>45</v>
      </c>
      <c r="B12" s="5" t="s">
        <v>46</v>
      </c>
      <c r="C12" s="5" t="s">
        <v>47</v>
      </c>
      <c r="D12" s="5" t="s">
        <v>48</v>
      </c>
      <c r="E12" s="5" t="s">
        <v>49</v>
      </c>
      <c r="F12" s="5" t="s">
        <v>50</v>
      </c>
      <c r="G12" s="5" t="s">
        <v>47</v>
      </c>
      <c r="H12" s="5" t="s">
        <v>51</v>
      </c>
      <c r="I12" s="5" t="s">
        <v>52</v>
      </c>
      <c r="J12" s="5" t="s">
        <v>53</v>
      </c>
      <c r="K12" s="5" t="s">
        <v>47</v>
      </c>
      <c r="L12" s="5" t="s">
        <v>54</v>
      </c>
      <c r="M12" s="5" t="s">
        <v>45</v>
      </c>
      <c r="N12" s="5" t="s">
        <v>55</v>
      </c>
      <c r="O12" s="5" t="s">
        <v>56</v>
      </c>
      <c r="P12" s="6" t="s">
        <v>57</v>
      </c>
      <c r="Q12" s="5" t="s">
        <v>52</v>
      </c>
      <c r="R12" s="5" t="str">
        <f>[1]第一週明細!W38</f>
        <v>92.5 g</v>
      </c>
      <c r="S12" s="5" t="s">
        <v>58</v>
      </c>
      <c r="T12" s="5" t="str">
        <f>[1]第一週明細!W42</f>
        <v>30.5 g</v>
      </c>
    </row>
    <row r="13" spans="1:22" ht="30" customHeight="1" x14ac:dyDescent="0.45">
      <c r="A13" s="249">
        <v>43444</v>
      </c>
      <c r="B13" s="250"/>
      <c r="C13" s="250"/>
      <c r="D13" s="250"/>
      <c r="E13" s="249">
        <v>43445</v>
      </c>
      <c r="F13" s="250"/>
      <c r="G13" s="250"/>
      <c r="H13" s="250"/>
      <c r="I13" s="249">
        <v>43446</v>
      </c>
      <c r="J13" s="250"/>
      <c r="K13" s="250"/>
      <c r="L13" s="250"/>
      <c r="M13" s="249">
        <v>43447</v>
      </c>
      <c r="N13" s="250"/>
      <c r="O13" s="250"/>
      <c r="P13" s="250"/>
      <c r="Q13" s="249">
        <v>43448</v>
      </c>
      <c r="R13" s="250"/>
      <c r="S13" s="250"/>
      <c r="T13" s="251"/>
    </row>
    <row r="14" spans="1:22" ht="30" customHeight="1" x14ac:dyDescent="0.45">
      <c r="A14" s="230" t="s">
        <v>59</v>
      </c>
      <c r="B14" s="231"/>
      <c r="C14" s="231"/>
      <c r="D14" s="232"/>
      <c r="E14" s="233" t="s">
        <v>60</v>
      </c>
      <c r="F14" s="234"/>
      <c r="G14" s="234"/>
      <c r="H14" s="235"/>
      <c r="I14" s="230" t="s">
        <v>61</v>
      </c>
      <c r="J14" s="231"/>
      <c r="K14" s="231"/>
      <c r="L14" s="232"/>
      <c r="M14" s="233" t="s">
        <v>62</v>
      </c>
      <c r="N14" s="234"/>
      <c r="O14" s="234"/>
      <c r="P14" s="235"/>
      <c r="Q14" s="230" t="s">
        <v>63</v>
      </c>
      <c r="R14" s="231"/>
      <c r="S14" s="231"/>
      <c r="T14" s="232"/>
    </row>
    <row r="15" spans="1:22" ht="30" customHeight="1" x14ac:dyDescent="0.45">
      <c r="A15" s="233" t="s">
        <v>64</v>
      </c>
      <c r="B15" s="234"/>
      <c r="C15" s="234"/>
      <c r="D15" s="235"/>
      <c r="E15" s="234" t="s">
        <v>65</v>
      </c>
      <c r="F15" s="234"/>
      <c r="G15" s="234"/>
      <c r="H15" s="235"/>
      <c r="I15" s="234" t="s">
        <v>66</v>
      </c>
      <c r="J15" s="234"/>
      <c r="K15" s="234"/>
      <c r="L15" s="235"/>
      <c r="M15" s="234" t="s">
        <v>67</v>
      </c>
      <c r="N15" s="234"/>
      <c r="O15" s="234"/>
      <c r="P15" s="235"/>
      <c r="Q15" s="233" t="s">
        <v>68</v>
      </c>
      <c r="R15" s="234"/>
      <c r="S15" s="234"/>
      <c r="T15" s="235"/>
    </row>
    <row r="16" spans="1:22" ht="30" customHeight="1" x14ac:dyDescent="0.45">
      <c r="A16" s="233" t="s">
        <v>69</v>
      </c>
      <c r="B16" s="234"/>
      <c r="C16" s="234"/>
      <c r="D16" s="235"/>
      <c r="E16" s="234" t="s">
        <v>70</v>
      </c>
      <c r="F16" s="234"/>
      <c r="G16" s="234"/>
      <c r="H16" s="235"/>
      <c r="I16" s="234" t="s">
        <v>527</v>
      </c>
      <c r="J16" s="234"/>
      <c r="K16" s="234"/>
      <c r="L16" s="235"/>
      <c r="M16" s="234" t="s">
        <v>71</v>
      </c>
      <c r="N16" s="234"/>
      <c r="O16" s="234"/>
      <c r="P16" s="235"/>
      <c r="Q16" s="233" t="s">
        <v>72</v>
      </c>
      <c r="R16" s="234"/>
      <c r="S16" s="234"/>
      <c r="T16" s="235"/>
    </row>
    <row r="17" spans="1:20" ht="30" customHeight="1" x14ac:dyDescent="0.45">
      <c r="A17" s="233" t="s">
        <v>73</v>
      </c>
      <c r="B17" s="234"/>
      <c r="C17" s="234"/>
      <c r="D17" s="235"/>
      <c r="E17" s="234" t="s">
        <v>74</v>
      </c>
      <c r="F17" s="234"/>
      <c r="G17" s="234"/>
      <c r="H17" s="235"/>
      <c r="I17" s="234" t="s">
        <v>75</v>
      </c>
      <c r="J17" s="234"/>
      <c r="K17" s="234"/>
      <c r="L17" s="235"/>
      <c r="M17" s="234" t="s">
        <v>76</v>
      </c>
      <c r="N17" s="234"/>
      <c r="O17" s="234"/>
      <c r="P17" s="235"/>
      <c r="Q17" s="233" t="s">
        <v>77</v>
      </c>
      <c r="R17" s="234"/>
      <c r="S17" s="234"/>
      <c r="T17" s="235"/>
    </row>
    <row r="18" spans="1:20" ht="30" customHeight="1" x14ac:dyDescent="0.45">
      <c r="A18" s="233" t="s">
        <v>78</v>
      </c>
      <c r="B18" s="234"/>
      <c r="C18" s="234"/>
      <c r="D18" s="234"/>
      <c r="E18" s="233" t="s">
        <v>25</v>
      </c>
      <c r="F18" s="234"/>
      <c r="G18" s="234"/>
      <c r="H18" s="235"/>
      <c r="I18" s="233" t="s">
        <v>26</v>
      </c>
      <c r="J18" s="234"/>
      <c r="K18" s="234"/>
      <c r="L18" s="234"/>
      <c r="M18" s="233" t="s">
        <v>25</v>
      </c>
      <c r="N18" s="234"/>
      <c r="O18" s="234"/>
      <c r="P18" s="235"/>
      <c r="Q18" s="233" t="s">
        <v>26</v>
      </c>
      <c r="R18" s="234"/>
      <c r="S18" s="234"/>
      <c r="T18" s="235"/>
    </row>
    <row r="19" spans="1:20" ht="30" customHeight="1" x14ac:dyDescent="0.45">
      <c r="A19" s="242" t="s">
        <v>79</v>
      </c>
      <c r="B19" s="226"/>
      <c r="C19" s="226"/>
      <c r="D19" s="243"/>
      <c r="E19" s="226" t="s">
        <v>80</v>
      </c>
      <c r="F19" s="226"/>
      <c r="G19" s="226"/>
      <c r="H19" s="243"/>
      <c r="I19" s="226" t="s">
        <v>81</v>
      </c>
      <c r="J19" s="226"/>
      <c r="K19" s="226"/>
      <c r="L19" s="243"/>
      <c r="M19" s="226" t="s">
        <v>82</v>
      </c>
      <c r="N19" s="226"/>
      <c r="O19" s="226"/>
      <c r="P19" s="243"/>
      <c r="Q19" s="242" t="s">
        <v>83</v>
      </c>
      <c r="R19" s="226"/>
      <c r="S19" s="226"/>
      <c r="T19" s="243"/>
    </row>
    <row r="20" spans="1:20" s="4" customFormat="1" ht="17.100000000000001" customHeight="1" x14ac:dyDescent="0.3">
      <c r="A20" s="2" t="s">
        <v>37</v>
      </c>
      <c r="B20" s="2" t="str">
        <f>[1]第二週明細!W12</f>
        <v>738.9K</v>
      </c>
      <c r="C20" s="2" t="s">
        <v>35</v>
      </c>
      <c r="D20" s="2" t="str">
        <f>[1]第二週明細!W8</f>
        <v>26.5g</v>
      </c>
      <c r="E20" s="2" t="s">
        <v>40</v>
      </c>
      <c r="F20" s="2" t="str">
        <f>[1]第二週明細!W20</f>
        <v>680.5K</v>
      </c>
      <c r="G20" s="2" t="s">
        <v>35</v>
      </c>
      <c r="H20" s="2" t="str">
        <f>[1]第二週明細!W16</f>
        <v>22.5 g</v>
      </c>
      <c r="I20" s="2" t="s">
        <v>33</v>
      </c>
      <c r="J20" s="2" t="str">
        <f>[1]第二週明細!W28</f>
        <v>720.1K</v>
      </c>
      <c r="K20" s="2" t="s">
        <v>35</v>
      </c>
      <c r="L20" s="2" t="str">
        <f>[1]第二週明細!W24</f>
        <v>28.5 g</v>
      </c>
      <c r="M20" s="2" t="s">
        <v>33</v>
      </c>
      <c r="N20" s="2" t="str">
        <f>[1]第二週明細!W36</f>
        <v>738.9K</v>
      </c>
      <c r="O20" s="2" t="s">
        <v>35</v>
      </c>
      <c r="P20" s="2" t="str">
        <f>[1]第二週明細!W32</f>
        <v>26.5 g</v>
      </c>
      <c r="Q20" s="2" t="s">
        <v>37</v>
      </c>
      <c r="R20" s="2" t="str">
        <f>[1]第二週明細!W44</f>
        <v>746.2K</v>
      </c>
      <c r="S20" s="2" t="s">
        <v>84</v>
      </c>
      <c r="T20" s="2" t="str">
        <f>[1]第二週明細!W40</f>
        <v>27 g</v>
      </c>
    </row>
    <row r="21" spans="1:20" s="4" customFormat="1" ht="17.100000000000001" customHeight="1" thickBot="1" x14ac:dyDescent="0.35">
      <c r="A21" s="5" t="s">
        <v>49</v>
      </c>
      <c r="B21" s="5" t="str">
        <f>[1]第二週明細!W6</f>
        <v>92.5g</v>
      </c>
      <c r="C21" s="5" t="s">
        <v>47</v>
      </c>
      <c r="D21" s="5" t="str">
        <f>[1]第二週明細!W10</f>
        <v>32.6g</v>
      </c>
      <c r="E21" s="5" t="s">
        <v>49</v>
      </c>
      <c r="F21" s="5" t="str">
        <f>[1]第二週明細!W14</f>
        <v>92.5 g</v>
      </c>
      <c r="G21" s="5" t="s">
        <v>47</v>
      </c>
      <c r="H21" s="5" t="str">
        <f>[1]第二週明細!W18</f>
        <v>27 g</v>
      </c>
      <c r="I21" s="5" t="s">
        <v>52</v>
      </c>
      <c r="J21" s="5" t="str">
        <f>[1]第二週明細!W22</f>
        <v>85 g</v>
      </c>
      <c r="K21" s="5" t="s">
        <v>47</v>
      </c>
      <c r="L21" s="5" t="str">
        <f>[1]第二週明細!W26</f>
        <v>30.9 g</v>
      </c>
      <c r="M21" s="5" t="s">
        <v>49</v>
      </c>
      <c r="N21" s="5" t="str">
        <f>[1]第二週明細!W30</f>
        <v>92.5 g</v>
      </c>
      <c r="O21" s="5" t="s">
        <v>47</v>
      </c>
      <c r="P21" s="5" t="str">
        <f>[1]第二週明細!W34</f>
        <v>32.6 g</v>
      </c>
      <c r="Q21" s="5" t="s">
        <v>52</v>
      </c>
      <c r="R21" s="5" t="str">
        <f>[1]第二週明細!W38</f>
        <v>92.5 g</v>
      </c>
      <c r="S21" s="5" t="s">
        <v>85</v>
      </c>
      <c r="T21" s="5" t="str">
        <f>[1]第二週明細!W42</f>
        <v>33.3 g</v>
      </c>
    </row>
    <row r="22" spans="1:20" ht="30" customHeight="1" x14ac:dyDescent="0.45">
      <c r="A22" s="252">
        <v>43451</v>
      </c>
      <c r="B22" s="253"/>
      <c r="C22" s="253"/>
      <c r="D22" s="253"/>
      <c r="E22" s="249">
        <v>43452</v>
      </c>
      <c r="F22" s="250"/>
      <c r="G22" s="250"/>
      <c r="H22" s="250"/>
      <c r="I22" s="249">
        <v>43453</v>
      </c>
      <c r="J22" s="250"/>
      <c r="K22" s="250"/>
      <c r="L22" s="250"/>
      <c r="M22" s="249">
        <v>43454</v>
      </c>
      <c r="N22" s="250"/>
      <c r="O22" s="250"/>
      <c r="P22" s="250"/>
      <c r="Q22" s="249">
        <v>43455</v>
      </c>
      <c r="R22" s="250"/>
      <c r="S22" s="250"/>
      <c r="T22" s="251"/>
    </row>
    <row r="23" spans="1:20" ht="30" customHeight="1" x14ac:dyDescent="0.45">
      <c r="A23" s="254" t="s">
        <v>61</v>
      </c>
      <c r="B23" s="255"/>
      <c r="C23" s="255"/>
      <c r="D23" s="256"/>
      <c r="E23" s="233" t="s">
        <v>60</v>
      </c>
      <c r="F23" s="234"/>
      <c r="G23" s="234"/>
      <c r="H23" s="235"/>
      <c r="I23" s="230" t="s">
        <v>61</v>
      </c>
      <c r="J23" s="231"/>
      <c r="K23" s="231"/>
      <c r="L23" s="232"/>
      <c r="M23" s="233" t="s">
        <v>7</v>
      </c>
      <c r="N23" s="234"/>
      <c r="O23" s="234"/>
      <c r="P23" s="235"/>
      <c r="Q23" s="230" t="s">
        <v>86</v>
      </c>
      <c r="R23" s="231"/>
      <c r="S23" s="231"/>
      <c r="T23" s="232"/>
    </row>
    <row r="24" spans="1:20" ht="30" customHeight="1" x14ac:dyDescent="0.45">
      <c r="A24" s="238" t="s">
        <v>87</v>
      </c>
      <c r="B24" s="239"/>
      <c r="C24" s="239"/>
      <c r="D24" s="240"/>
      <c r="E24" s="234" t="s">
        <v>88</v>
      </c>
      <c r="F24" s="234"/>
      <c r="G24" s="234"/>
      <c r="H24" s="235"/>
      <c r="I24" s="234" t="s">
        <v>89</v>
      </c>
      <c r="J24" s="234"/>
      <c r="K24" s="234"/>
      <c r="L24" s="235"/>
      <c r="M24" s="234" t="s">
        <v>90</v>
      </c>
      <c r="N24" s="234"/>
      <c r="O24" s="234"/>
      <c r="P24" s="235"/>
      <c r="Q24" s="233" t="s">
        <v>91</v>
      </c>
      <c r="R24" s="234"/>
      <c r="S24" s="234"/>
      <c r="T24" s="235"/>
    </row>
    <row r="25" spans="1:20" ht="30" customHeight="1" x14ac:dyDescent="0.45">
      <c r="A25" s="238" t="s">
        <v>92</v>
      </c>
      <c r="B25" s="239"/>
      <c r="C25" s="239"/>
      <c r="D25" s="240"/>
      <c r="E25" s="234" t="s">
        <v>93</v>
      </c>
      <c r="F25" s="234"/>
      <c r="G25" s="234"/>
      <c r="H25" s="235"/>
      <c r="I25" s="234" t="s">
        <v>533</v>
      </c>
      <c r="J25" s="234"/>
      <c r="K25" s="234"/>
      <c r="L25" s="235"/>
      <c r="M25" s="233" t="s">
        <v>94</v>
      </c>
      <c r="N25" s="234"/>
      <c r="O25" s="234"/>
      <c r="P25" s="235"/>
      <c r="Q25" s="233" t="s">
        <v>95</v>
      </c>
      <c r="R25" s="234"/>
      <c r="S25" s="234"/>
      <c r="T25" s="235"/>
    </row>
    <row r="26" spans="1:20" ht="30" customHeight="1" x14ac:dyDescent="0.45">
      <c r="A26" s="238" t="s">
        <v>96</v>
      </c>
      <c r="B26" s="239"/>
      <c r="C26" s="239"/>
      <c r="D26" s="240"/>
      <c r="E26" s="234" t="s">
        <v>536</v>
      </c>
      <c r="F26" s="234"/>
      <c r="G26" s="234"/>
      <c r="H26" s="235"/>
      <c r="I26" s="234" t="s">
        <v>97</v>
      </c>
      <c r="J26" s="234"/>
      <c r="K26" s="234"/>
      <c r="L26" s="235"/>
      <c r="M26" s="234" t="s">
        <v>98</v>
      </c>
      <c r="N26" s="234"/>
      <c r="O26" s="234"/>
      <c r="P26" s="235"/>
      <c r="Q26" s="233" t="s">
        <v>99</v>
      </c>
      <c r="R26" s="234"/>
      <c r="S26" s="234"/>
      <c r="T26" s="235"/>
    </row>
    <row r="27" spans="1:20" ht="30" customHeight="1" x14ac:dyDescent="0.45">
      <c r="A27" s="233" t="s">
        <v>24</v>
      </c>
      <c r="B27" s="234"/>
      <c r="C27" s="234"/>
      <c r="D27" s="234"/>
      <c r="E27" s="233" t="s">
        <v>25</v>
      </c>
      <c r="F27" s="234"/>
      <c r="G27" s="234"/>
      <c r="H27" s="235"/>
      <c r="I27" s="233" t="s">
        <v>24</v>
      </c>
      <c r="J27" s="234"/>
      <c r="K27" s="234"/>
      <c r="L27" s="234"/>
      <c r="M27" s="233" t="s">
        <v>25</v>
      </c>
      <c r="N27" s="234"/>
      <c r="O27" s="234"/>
      <c r="P27" s="235"/>
      <c r="Q27" s="233" t="s">
        <v>24</v>
      </c>
      <c r="R27" s="234"/>
      <c r="S27" s="234"/>
      <c r="T27" s="235"/>
    </row>
    <row r="28" spans="1:20" ht="30" customHeight="1" thickBot="1" x14ac:dyDescent="0.5">
      <c r="A28" s="244" t="s">
        <v>100</v>
      </c>
      <c r="B28" s="245"/>
      <c r="C28" s="245"/>
      <c r="D28" s="246"/>
      <c r="E28" s="226" t="s">
        <v>101</v>
      </c>
      <c r="F28" s="226"/>
      <c r="G28" s="226"/>
      <c r="H28" s="243"/>
      <c r="I28" s="226" t="s">
        <v>102</v>
      </c>
      <c r="J28" s="226"/>
      <c r="K28" s="226"/>
      <c r="L28" s="243"/>
      <c r="M28" s="234" t="s">
        <v>103</v>
      </c>
      <c r="N28" s="226"/>
      <c r="O28" s="226"/>
      <c r="P28" s="243"/>
      <c r="Q28" s="242" t="s">
        <v>104</v>
      </c>
      <c r="R28" s="226"/>
      <c r="S28" s="226"/>
      <c r="T28" s="243"/>
    </row>
    <row r="29" spans="1:20" s="4" customFormat="1" ht="18.95" customHeight="1" thickBot="1" x14ac:dyDescent="0.35">
      <c r="A29" s="7" t="s">
        <v>33</v>
      </c>
      <c r="B29" s="7" t="str">
        <f>[1]第三周明細!W12</f>
        <v>687.8K</v>
      </c>
      <c r="C29" s="7" t="s">
        <v>35</v>
      </c>
      <c r="D29" s="7" t="str">
        <f>[1]第三周明細!W8</f>
        <v>25g</v>
      </c>
      <c r="E29" s="7" t="s">
        <v>33</v>
      </c>
      <c r="F29" s="7" t="str">
        <f>[1]第三周明細!W20</f>
        <v>709.7K</v>
      </c>
      <c r="G29" s="7" t="s">
        <v>35</v>
      </c>
      <c r="H29" s="7" t="str">
        <f>[1]第三周明細!W16</f>
        <v>24.5 g</v>
      </c>
      <c r="I29" s="7" t="s">
        <v>33</v>
      </c>
      <c r="J29" s="7" t="str">
        <f>[1]第三周明細!W28</f>
        <v>724.9K</v>
      </c>
      <c r="K29" s="7" t="s">
        <v>35</v>
      </c>
      <c r="L29" s="8" t="str">
        <f>[1]第三周明細!W24</f>
        <v>26.5 g</v>
      </c>
      <c r="M29" s="9" t="s">
        <v>33</v>
      </c>
      <c r="N29" s="10" t="str">
        <f>[1]第三周明細!W36</f>
        <v>731.6K</v>
      </c>
      <c r="O29" s="7" t="s">
        <v>35</v>
      </c>
      <c r="P29" s="7" t="str">
        <f>[1]第三周明細!W32</f>
        <v>26 g</v>
      </c>
      <c r="Q29" s="7" t="s">
        <v>33</v>
      </c>
      <c r="R29" s="7" t="str">
        <f>[1]第三周明細!W44</f>
        <v>712.1K</v>
      </c>
      <c r="S29" s="7" t="s">
        <v>105</v>
      </c>
      <c r="T29" s="7" t="str">
        <f>[1]第三周明細!W40</f>
        <v>26.5 g</v>
      </c>
    </row>
    <row r="30" spans="1:20" s="4" customFormat="1" ht="18.95" customHeight="1" thickBot="1" x14ac:dyDescent="0.35">
      <c r="A30" s="5" t="s">
        <v>49</v>
      </c>
      <c r="B30" s="5" t="str">
        <f>[1]第三周明細!W6</f>
        <v>86g</v>
      </c>
      <c r="C30" s="5" t="s">
        <v>47</v>
      </c>
      <c r="D30" s="5" t="str">
        <f>[1]第三周明細!W10</f>
        <v>29.7g</v>
      </c>
      <c r="E30" s="5" t="s">
        <v>49</v>
      </c>
      <c r="F30" s="5" t="str">
        <f>[1]第三周明細!W14</f>
        <v>92.5 g</v>
      </c>
      <c r="G30" s="5" t="s">
        <v>85</v>
      </c>
      <c r="H30" s="5" t="str">
        <f>[1]第三周明細!W18</f>
        <v>29.8 g</v>
      </c>
      <c r="I30" s="5" t="s">
        <v>45</v>
      </c>
      <c r="J30" s="5" t="str">
        <f>[1]第三周明細!W22</f>
        <v>92.5 g</v>
      </c>
      <c r="K30" s="5" t="s">
        <v>47</v>
      </c>
      <c r="L30" s="5" t="str">
        <f>[1]第三周明細!W26</f>
        <v>29.1 g</v>
      </c>
      <c r="M30" s="11" t="s">
        <v>49</v>
      </c>
      <c r="N30" s="5" t="str">
        <f>[1]第三周明細!W30</f>
        <v>92.5 g</v>
      </c>
      <c r="O30" s="5" t="s">
        <v>47</v>
      </c>
      <c r="P30" s="5" t="str">
        <f>[1]第三周明細!W34</f>
        <v>31.9 g</v>
      </c>
      <c r="Q30" s="5" t="s">
        <v>52</v>
      </c>
      <c r="R30" s="5" t="str">
        <f>[1]第三周明細!W38</f>
        <v>86.5 g</v>
      </c>
      <c r="S30" s="5" t="s">
        <v>85</v>
      </c>
      <c r="T30" s="5" t="str">
        <f>[1]第三周明細!W42</f>
        <v>31.9 g</v>
      </c>
    </row>
    <row r="31" spans="1:20" ht="30" customHeight="1" x14ac:dyDescent="0.45">
      <c r="A31" s="249">
        <v>43456</v>
      </c>
      <c r="B31" s="250"/>
      <c r="C31" s="250"/>
      <c r="D31" s="251"/>
      <c r="E31" s="249"/>
      <c r="F31" s="250"/>
      <c r="G31" s="250"/>
      <c r="H31" s="250"/>
      <c r="I31" s="249"/>
      <c r="J31" s="250"/>
      <c r="K31" s="250"/>
      <c r="L31" s="250"/>
      <c r="M31" s="249"/>
      <c r="N31" s="250"/>
      <c r="O31" s="250"/>
      <c r="P31" s="250"/>
      <c r="Q31" s="249"/>
      <c r="R31" s="250"/>
      <c r="S31" s="250"/>
      <c r="T31" s="251"/>
    </row>
    <row r="32" spans="1:20" ht="30" customHeight="1" x14ac:dyDescent="0.45">
      <c r="A32" s="230" t="s">
        <v>61</v>
      </c>
      <c r="B32" s="231"/>
      <c r="C32" s="231"/>
      <c r="D32" s="232"/>
      <c r="E32" s="233"/>
      <c r="F32" s="234"/>
      <c r="G32" s="234"/>
      <c r="H32" s="235"/>
      <c r="I32" s="233"/>
      <c r="J32" s="234"/>
      <c r="K32" s="234"/>
      <c r="L32" s="235"/>
      <c r="M32" s="233"/>
      <c r="N32" s="234"/>
      <c r="O32" s="234"/>
      <c r="P32" s="235"/>
      <c r="Q32" s="230"/>
      <c r="R32" s="231"/>
      <c r="S32" s="231"/>
      <c r="T32" s="232"/>
    </row>
    <row r="33" spans="1:20" ht="30" customHeight="1" x14ac:dyDescent="0.45">
      <c r="A33" s="233" t="s">
        <v>106</v>
      </c>
      <c r="B33" s="234"/>
      <c r="C33" s="234"/>
      <c r="D33" s="235"/>
      <c r="E33" s="234"/>
      <c r="F33" s="234"/>
      <c r="G33" s="234"/>
      <c r="H33" s="235"/>
      <c r="I33" s="234"/>
      <c r="J33" s="234"/>
      <c r="K33" s="234"/>
      <c r="L33" s="235"/>
      <c r="M33" s="234"/>
      <c r="N33" s="234"/>
      <c r="O33" s="234"/>
      <c r="P33" s="235"/>
      <c r="Q33" s="233"/>
      <c r="R33" s="234"/>
      <c r="S33" s="234"/>
      <c r="T33" s="235"/>
    </row>
    <row r="34" spans="1:20" ht="30" customHeight="1" x14ac:dyDescent="0.45">
      <c r="A34" s="233" t="s">
        <v>107</v>
      </c>
      <c r="B34" s="234"/>
      <c r="C34" s="234"/>
      <c r="D34" s="235"/>
      <c r="E34" s="234"/>
      <c r="F34" s="234"/>
      <c r="G34" s="234"/>
      <c r="H34" s="235"/>
      <c r="I34" s="234"/>
      <c r="J34" s="234"/>
      <c r="K34" s="234"/>
      <c r="L34" s="235"/>
      <c r="M34" s="234"/>
      <c r="N34" s="234"/>
      <c r="O34" s="234"/>
      <c r="P34" s="235"/>
      <c r="Q34" s="233"/>
      <c r="R34" s="234"/>
      <c r="S34" s="234"/>
      <c r="T34" s="235"/>
    </row>
    <row r="35" spans="1:20" ht="30" customHeight="1" x14ac:dyDescent="0.45">
      <c r="A35" s="233" t="s">
        <v>108</v>
      </c>
      <c r="B35" s="234"/>
      <c r="C35" s="234"/>
      <c r="D35" s="235"/>
      <c r="E35" s="234"/>
      <c r="F35" s="234"/>
      <c r="G35" s="234"/>
      <c r="H35" s="235"/>
      <c r="I35" s="234"/>
      <c r="J35" s="234"/>
      <c r="K35" s="234"/>
      <c r="L35" s="235"/>
      <c r="M35" s="234"/>
      <c r="N35" s="234"/>
      <c r="O35" s="234"/>
      <c r="P35" s="235"/>
      <c r="Q35" s="233"/>
      <c r="R35" s="234"/>
      <c r="S35" s="234"/>
      <c r="T35" s="235"/>
    </row>
    <row r="36" spans="1:20" ht="30" customHeight="1" x14ac:dyDescent="0.45">
      <c r="A36" s="233" t="s">
        <v>24</v>
      </c>
      <c r="B36" s="234"/>
      <c r="C36" s="234"/>
      <c r="D36" s="234"/>
      <c r="E36" s="233"/>
      <c r="F36" s="234"/>
      <c r="G36" s="234"/>
      <c r="H36" s="235"/>
      <c r="I36" s="233"/>
      <c r="J36" s="234"/>
      <c r="K36" s="234"/>
      <c r="L36" s="234"/>
      <c r="M36" s="233"/>
      <c r="N36" s="234"/>
      <c r="O36" s="234"/>
      <c r="P36" s="235"/>
      <c r="Q36" s="233"/>
      <c r="R36" s="234"/>
      <c r="S36" s="234"/>
      <c r="T36" s="235"/>
    </row>
    <row r="37" spans="1:20" ht="30" customHeight="1" x14ac:dyDescent="0.45">
      <c r="A37" s="242" t="s">
        <v>109</v>
      </c>
      <c r="B37" s="226"/>
      <c r="C37" s="226"/>
      <c r="D37" s="243"/>
      <c r="E37" s="226"/>
      <c r="F37" s="226"/>
      <c r="G37" s="226"/>
      <c r="H37" s="243"/>
      <c r="I37" s="226"/>
      <c r="J37" s="226"/>
      <c r="K37" s="226"/>
      <c r="L37" s="243"/>
      <c r="M37" s="226"/>
      <c r="N37" s="226"/>
      <c r="O37" s="226"/>
      <c r="P37" s="243"/>
      <c r="Q37" s="242"/>
      <c r="R37" s="226"/>
      <c r="S37" s="226"/>
      <c r="T37" s="243"/>
    </row>
    <row r="38" spans="1:20" s="4" customFormat="1" ht="17.100000000000001" customHeight="1" x14ac:dyDescent="0.3">
      <c r="A38" s="7" t="s">
        <v>33</v>
      </c>
      <c r="B38" s="7" t="s">
        <v>110</v>
      </c>
      <c r="C38" s="7" t="s">
        <v>35</v>
      </c>
      <c r="D38" s="7" t="s">
        <v>111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s="4" customFormat="1" ht="17.100000000000001" customHeight="1" thickBot="1" x14ac:dyDescent="0.35">
      <c r="A39" s="5" t="s">
        <v>49</v>
      </c>
      <c r="B39" s="5" t="s">
        <v>112</v>
      </c>
      <c r="C39" s="5" t="s">
        <v>47</v>
      </c>
      <c r="D39" s="5" t="s">
        <v>39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30" customHeight="1" x14ac:dyDescent="0.45">
      <c r="A40" s="249">
        <v>43458</v>
      </c>
      <c r="B40" s="250"/>
      <c r="C40" s="250"/>
      <c r="D40" s="250"/>
      <c r="E40" s="249">
        <v>43459</v>
      </c>
      <c r="F40" s="250"/>
      <c r="G40" s="250"/>
      <c r="H40" s="250"/>
      <c r="I40" s="249">
        <v>43460</v>
      </c>
      <c r="J40" s="250"/>
      <c r="K40" s="250"/>
      <c r="L40" s="250"/>
      <c r="M40" s="249">
        <v>43461</v>
      </c>
      <c r="N40" s="250"/>
      <c r="O40" s="250"/>
      <c r="P40" s="250"/>
      <c r="Q40" s="249">
        <v>43462</v>
      </c>
      <c r="R40" s="250"/>
      <c r="S40" s="250"/>
      <c r="T40" s="251"/>
    </row>
    <row r="41" spans="1:20" ht="30" customHeight="1" x14ac:dyDescent="0.45">
      <c r="A41" s="230" t="s">
        <v>61</v>
      </c>
      <c r="B41" s="231"/>
      <c r="C41" s="231"/>
      <c r="D41" s="232"/>
      <c r="E41" s="233" t="s">
        <v>6</v>
      </c>
      <c r="F41" s="234"/>
      <c r="G41" s="234"/>
      <c r="H41" s="235"/>
      <c r="I41" s="230" t="s">
        <v>61</v>
      </c>
      <c r="J41" s="231"/>
      <c r="K41" s="231"/>
      <c r="L41" s="232"/>
      <c r="M41" s="233" t="s">
        <v>7</v>
      </c>
      <c r="N41" s="234"/>
      <c r="O41" s="234"/>
      <c r="P41" s="235"/>
      <c r="Q41" s="230" t="s">
        <v>113</v>
      </c>
      <c r="R41" s="231"/>
      <c r="S41" s="231"/>
      <c r="T41" s="232"/>
    </row>
    <row r="42" spans="1:20" ht="30" customHeight="1" x14ac:dyDescent="0.45">
      <c r="A42" s="233" t="s">
        <v>114</v>
      </c>
      <c r="B42" s="234"/>
      <c r="C42" s="234"/>
      <c r="D42" s="235"/>
      <c r="E42" s="234" t="s">
        <v>115</v>
      </c>
      <c r="F42" s="234"/>
      <c r="G42" s="234"/>
      <c r="H42" s="235"/>
      <c r="I42" s="234" t="s">
        <v>116</v>
      </c>
      <c r="J42" s="234"/>
      <c r="K42" s="234"/>
      <c r="L42" s="235"/>
      <c r="M42" s="234" t="s">
        <v>117</v>
      </c>
      <c r="N42" s="234"/>
      <c r="O42" s="234"/>
      <c r="P42" s="235"/>
      <c r="Q42" s="233" t="s">
        <v>118</v>
      </c>
      <c r="R42" s="234"/>
      <c r="S42" s="234"/>
      <c r="T42" s="235"/>
    </row>
    <row r="43" spans="1:20" ht="30" customHeight="1" x14ac:dyDescent="0.45">
      <c r="A43" s="233" t="s">
        <v>119</v>
      </c>
      <c r="B43" s="234"/>
      <c r="C43" s="234"/>
      <c r="D43" s="235"/>
      <c r="E43" s="234" t="s">
        <v>120</v>
      </c>
      <c r="F43" s="234"/>
      <c r="G43" s="234"/>
      <c r="H43" s="235"/>
      <c r="I43" s="234" t="s">
        <v>121</v>
      </c>
      <c r="J43" s="234"/>
      <c r="K43" s="234"/>
      <c r="L43" s="235"/>
      <c r="M43" s="234" t="s">
        <v>122</v>
      </c>
      <c r="N43" s="234"/>
      <c r="O43" s="234"/>
      <c r="P43" s="235"/>
      <c r="Q43" s="233" t="s">
        <v>521</v>
      </c>
      <c r="R43" s="234"/>
      <c r="S43" s="234"/>
      <c r="T43" s="235"/>
    </row>
    <row r="44" spans="1:20" ht="30" customHeight="1" x14ac:dyDescent="0.45">
      <c r="A44" s="233" t="s">
        <v>123</v>
      </c>
      <c r="B44" s="234"/>
      <c r="C44" s="234"/>
      <c r="D44" s="235"/>
      <c r="E44" s="234" t="s">
        <v>124</v>
      </c>
      <c r="F44" s="234"/>
      <c r="G44" s="234"/>
      <c r="H44" s="235"/>
      <c r="I44" s="234" t="s">
        <v>125</v>
      </c>
      <c r="J44" s="234"/>
      <c r="K44" s="234"/>
      <c r="L44" s="235"/>
      <c r="M44" s="234" t="s">
        <v>126</v>
      </c>
      <c r="N44" s="234"/>
      <c r="O44" s="234"/>
      <c r="P44" s="235"/>
      <c r="Q44" s="233" t="s">
        <v>127</v>
      </c>
      <c r="R44" s="234"/>
      <c r="S44" s="234"/>
      <c r="T44" s="235"/>
    </row>
    <row r="45" spans="1:20" ht="30" customHeight="1" x14ac:dyDescent="0.45">
      <c r="A45" s="233" t="s">
        <v>26</v>
      </c>
      <c r="B45" s="234"/>
      <c r="C45" s="234"/>
      <c r="D45" s="234"/>
      <c r="E45" s="233" t="s">
        <v>27</v>
      </c>
      <c r="F45" s="234"/>
      <c r="G45" s="234"/>
      <c r="H45" s="235"/>
      <c r="I45" s="233" t="s">
        <v>26</v>
      </c>
      <c r="J45" s="234"/>
      <c r="K45" s="234"/>
      <c r="L45" s="234"/>
      <c r="M45" s="233" t="s">
        <v>27</v>
      </c>
      <c r="N45" s="234"/>
      <c r="O45" s="234"/>
      <c r="P45" s="235"/>
      <c r="Q45" s="233" t="s">
        <v>26</v>
      </c>
      <c r="R45" s="234"/>
      <c r="S45" s="234"/>
      <c r="T45" s="235"/>
    </row>
    <row r="46" spans="1:20" ht="30" customHeight="1" x14ac:dyDescent="0.45">
      <c r="A46" s="242" t="s">
        <v>128</v>
      </c>
      <c r="B46" s="226"/>
      <c r="C46" s="226"/>
      <c r="D46" s="243"/>
      <c r="E46" s="226" t="s">
        <v>520</v>
      </c>
      <c r="F46" s="226"/>
      <c r="G46" s="226"/>
      <c r="H46" s="243"/>
      <c r="I46" s="226" t="s">
        <v>129</v>
      </c>
      <c r="J46" s="226"/>
      <c r="K46" s="226"/>
      <c r="L46" s="243"/>
      <c r="M46" s="226" t="s">
        <v>130</v>
      </c>
      <c r="N46" s="226"/>
      <c r="O46" s="226"/>
      <c r="P46" s="243"/>
      <c r="Q46" s="242" t="s">
        <v>131</v>
      </c>
      <c r="R46" s="226"/>
      <c r="S46" s="226"/>
      <c r="T46" s="243"/>
    </row>
    <row r="47" spans="1:20" s="4" customFormat="1" ht="17.100000000000001" customHeight="1" x14ac:dyDescent="0.3">
      <c r="A47" s="7" t="s">
        <v>37</v>
      </c>
      <c r="B47" s="7" t="s">
        <v>132</v>
      </c>
      <c r="C47" s="7" t="s">
        <v>35</v>
      </c>
      <c r="D47" s="7" t="s">
        <v>133</v>
      </c>
      <c r="E47" s="7" t="s">
        <v>37</v>
      </c>
      <c r="F47" s="7" t="str">
        <f>[1]第四周明細!W29</f>
        <v>醣類：</v>
      </c>
      <c r="G47" s="7" t="s">
        <v>35</v>
      </c>
      <c r="H47" s="7" t="str">
        <f>[1]第四周明細!W25</f>
        <v>蛋白質：</v>
      </c>
      <c r="I47" s="7" t="s">
        <v>33</v>
      </c>
      <c r="J47" s="7" t="str">
        <f>[1]第四周明細!W37</f>
        <v>醣類：</v>
      </c>
      <c r="K47" s="7" t="s">
        <v>35</v>
      </c>
      <c r="L47" s="7" t="str">
        <f>[1]第四周明細!W33</f>
        <v>蛋白質：</v>
      </c>
      <c r="M47" s="7" t="s">
        <v>33</v>
      </c>
      <c r="N47" s="7">
        <f>[1]第四周明細!W45</f>
        <v>0</v>
      </c>
      <c r="O47" s="7" t="s">
        <v>35</v>
      </c>
      <c r="P47" s="7" t="str">
        <f>[1]第四周明細!W41</f>
        <v>蛋白質：</v>
      </c>
      <c r="Q47" s="7" t="s">
        <v>33</v>
      </c>
      <c r="R47" s="7">
        <f>[1]第四周明細!W53</f>
        <v>0</v>
      </c>
      <c r="S47" s="7" t="s">
        <v>105</v>
      </c>
      <c r="T47" s="7">
        <f>[1]第四周明細!W49</f>
        <v>0</v>
      </c>
    </row>
    <row r="48" spans="1:20" s="4" customFormat="1" ht="17.100000000000001" customHeight="1" thickBot="1" x14ac:dyDescent="0.35">
      <c r="A48" s="5" t="s">
        <v>49</v>
      </c>
      <c r="B48" s="5" t="s">
        <v>50</v>
      </c>
      <c r="C48" s="5" t="s">
        <v>47</v>
      </c>
      <c r="D48" s="5" t="s">
        <v>134</v>
      </c>
      <c r="E48" s="5" t="s">
        <v>49</v>
      </c>
      <c r="F48" s="5" t="str">
        <f>[1]第四周明細!W23</f>
        <v>脂肪：</v>
      </c>
      <c r="G48" s="5" t="s">
        <v>58</v>
      </c>
      <c r="H48" s="5" t="str">
        <f>[1]第四周明細!W27</f>
        <v>熱量：</v>
      </c>
      <c r="I48" s="5" t="s">
        <v>52</v>
      </c>
      <c r="J48" s="5" t="str">
        <f>[1]第四周明細!W31</f>
        <v>脂肪：</v>
      </c>
      <c r="K48" s="5" t="s">
        <v>47</v>
      </c>
      <c r="L48" s="5" t="str">
        <f>[1]第四周明細!W35</f>
        <v>熱量：</v>
      </c>
      <c r="M48" s="5" t="s">
        <v>49</v>
      </c>
      <c r="N48" s="5" t="str">
        <f>[1]第四周明細!W39</f>
        <v>脂肪：</v>
      </c>
      <c r="O48" s="5" t="s">
        <v>47</v>
      </c>
      <c r="P48" s="5" t="str">
        <f>[1]第四周明細!W43</f>
        <v>熱量：</v>
      </c>
      <c r="Q48" s="5" t="s">
        <v>45</v>
      </c>
      <c r="R48" s="5">
        <f>[1]第四周明細!W47</f>
        <v>0</v>
      </c>
      <c r="S48" s="5" t="s">
        <v>85</v>
      </c>
      <c r="T48" s="5">
        <f>[1]第四周明細!W51</f>
        <v>0</v>
      </c>
    </row>
    <row r="52" spans="1:4" x14ac:dyDescent="0.45">
      <c r="A52" s="257"/>
      <c r="B52" s="234"/>
      <c r="C52" s="234"/>
      <c r="D52" s="234"/>
    </row>
    <row r="53" spans="1:4" x14ac:dyDescent="0.45">
      <c r="A53" s="234"/>
      <c r="B53" s="234"/>
      <c r="C53" s="234"/>
      <c r="D53" s="234"/>
    </row>
    <row r="54" spans="1:4" x14ac:dyDescent="0.45">
      <c r="A54" s="234"/>
      <c r="B54" s="234"/>
      <c r="C54" s="234"/>
      <c r="D54" s="234"/>
    </row>
    <row r="55" spans="1:4" x14ac:dyDescent="0.45">
      <c r="A55" s="234"/>
      <c r="B55" s="234"/>
      <c r="C55" s="234"/>
      <c r="D55" s="234"/>
    </row>
    <row r="56" spans="1:4" x14ac:dyDescent="0.45">
      <c r="A56" s="234"/>
      <c r="B56" s="234"/>
      <c r="C56" s="234"/>
      <c r="D56" s="234"/>
    </row>
    <row r="57" spans="1:4" x14ac:dyDescent="0.45">
      <c r="A57" s="234"/>
      <c r="B57" s="234"/>
      <c r="C57" s="234"/>
      <c r="D57" s="234"/>
    </row>
    <row r="58" spans="1:4" x14ac:dyDescent="0.45">
      <c r="A58" s="234"/>
      <c r="B58" s="234"/>
      <c r="C58" s="234"/>
      <c r="D58" s="234"/>
    </row>
    <row r="59" spans="1:4" x14ac:dyDescent="0.45">
      <c r="A59" s="12"/>
      <c r="B59" s="12"/>
      <c r="C59" s="12"/>
      <c r="D59" s="12"/>
    </row>
    <row r="60" spans="1:4" x14ac:dyDescent="0.45">
      <c r="A60" s="12"/>
      <c r="B60" s="12"/>
      <c r="C60" s="12"/>
      <c r="D60" s="12"/>
    </row>
  </sheetData>
  <mergeCells count="188">
    <mergeCell ref="A53:D53"/>
    <mergeCell ref="A54:D54"/>
    <mergeCell ref="A55:D55"/>
    <mergeCell ref="A56:D56"/>
    <mergeCell ref="A57:D57"/>
    <mergeCell ref="A58:D58"/>
    <mergeCell ref="A46:D46"/>
    <mergeCell ref="E46:H46"/>
    <mergeCell ref="I46:L46"/>
    <mergeCell ref="A43:D43"/>
    <mergeCell ref="E43:H43"/>
    <mergeCell ref="I43:L43"/>
    <mergeCell ref="M43:P43"/>
    <mergeCell ref="Q43:T43"/>
    <mergeCell ref="M46:P46"/>
    <mergeCell ref="Q46:T46"/>
    <mergeCell ref="A52:D52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37:D37"/>
    <mergeCell ref="E37:H37"/>
    <mergeCell ref="I37:L37"/>
    <mergeCell ref="M37:P37"/>
    <mergeCell ref="Q37:T37"/>
    <mergeCell ref="A40:D40"/>
    <mergeCell ref="E40:H40"/>
    <mergeCell ref="I40:L40"/>
    <mergeCell ref="M40:P40"/>
    <mergeCell ref="Q40:T40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2:D22"/>
    <mergeCell ref="E22:H22"/>
    <mergeCell ref="I22:L22"/>
    <mergeCell ref="M22:P22"/>
    <mergeCell ref="Q22:T22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1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</mergeCells>
  <phoneticPr fontId="3" type="noConversion"/>
  <pageMargins left="3.937007874015748E-2" right="3.937007874015748E-2" top="3.937007874015748E-2" bottom="3.937007874015748E-2" header="3.937007874015748E-2" footer="3.937007874015748E-2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B22" zoomScale="60" zoomScaleNormal="60" workbookViewId="0">
      <selection activeCell="J33" sqref="J33"/>
    </sheetView>
  </sheetViews>
  <sheetFormatPr defaultRowHeight="20.25" x14ac:dyDescent="0.25"/>
  <cols>
    <col min="1" max="1" width="2.140625" style="58" customWidth="1"/>
    <col min="2" max="2" width="5.5703125" style="99" customWidth="1"/>
    <col min="3" max="3" width="0" style="58" hidden="1" customWidth="1"/>
    <col min="4" max="4" width="21.28515625" style="58" customWidth="1"/>
    <col min="5" max="5" width="6.42578125" style="100" customWidth="1"/>
    <col min="6" max="6" width="11" style="58" customWidth="1"/>
    <col min="7" max="7" width="21.28515625" style="58" customWidth="1"/>
    <col min="8" max="8" width="6.42578125" style="100" customWidth="1"/>
    <col min="9" max="9" width="11" style="58" customWidth="1"/>
    <col min="10" max="10" width="21.28515625" style="58" customWidth="1"/>
    <col min="11" max="11" width="6.42578125" style="100" customWidth="1"/>
    <col min="12" max="12" width="11" style="58" customWidth="1"/>
    <col min="13" max="13" width="21.28515625" style="58" customWidth="1"/>
    <col min="14" max="14" width="6.42578125" style="100" customWidth="1"/>
    <col min="15" max="15" width="11" style="58" customWidth="1"/>
    <col min="16" max="16" width="21.28515625" style="58" customWidth="1"/>
    <col min="17" max="17" width="6.42578125" style="100" customWidth="1"/>
    <col min="18" max="18" width="11" style="58" customWidth="1"/>
    <col min="19" max="19" width="21.28515625" style="58" customWidth="1"/>
    <col min="20" max="20" width="6.42578125" style="100" customWidth="1"/>
    <col min="21" max="21" width="11" style="58" customWidth="1"/>
    <col min="22" max="22" width="6" style="107" customWidth="1"/>
    <col min="23" max="23" width="13.42578125" style="104" customWidth="1"/>
    <col min="24" max="24" width="12.85546875" style="105" customWidth="1"/>
    <col min="25" max="25" width="7.5703125" style="108" customWidth="1"/>
    <col min="26" max="26" width="7.5703125" style="58" customWidth="1"/>
    <col min="27" max="27" width="6.85546875" style="14" hidden="1" customWidth="1"/>
    <col min="28" max="28" width="6.28515625" style="15" hidden="1" customWidth="1"/>
    <col min="29" max="29" width="8.85546875" style="14" hidden="1" customWidth="1"/>
    <col min="30" max="30" width="9.140625" style="14" hidden="1" customWidth="1"/>
    <col min="31" max="31" width="9" style="14" hidden="1" customWidth="1"/>
    <col min="32" max="32" width="8.5703125" style="14" hidden="1" customWidth="1"/>
    <col min="33" max="256" width="9.140625" style="58"/>
    <col min="257" max="257" width="2.140625" style="58" customWidth="1"/>
    <col min="258" max="258" width="5.5703125" style="58" customWidth="1"/>
    <col min="259" max="259" width="0" style="58" hidden="1" customWidth="1"/>
    <col min="260" max="260" width="21.28515625" style="58" customWidth="1"/>
    <col min="261" max="261" width="6.42578125" style="58" customWidth="1"/>
    <col min="262" max="262" width="11" style="58" customWidth="1"/>
    <col min="263" max="263" width="21.28515625" style="58" customWidth="1"/>
    <col min="264" max="264" width="6.42578125" style="58" customWidth="1"/>
    <col min="265" max="265" width="11" style="58" customWidth="1"/>
    <col min="266" max="266" width="21.28515625" style="58" customWidth="1"/>
    <col min="267" max="267" width="6.42578125" style="58" customWidth="1"/>
    <col min="268" max="268" width="11" style="58" customWidth="1"/>
    <col min="269" max="269" width="21.28515625" style="58" customWidth="1"/>
    <col min="270" max="270" width="6.42578125" style="58" customWidth="1"/>
    <col min="271" max="271" width="11" style="58" customWidth="1"/>
    <col min="272" max="272" width="21.28515625" style="58" customWidth="1"/>
    <col min="273" max="273" width="6.42578125" style="58" customWidth="1"/>
    <col min="274" max="274" width="11" style="58" customWidth="1"/>
    <col min="275" max="275" width="21.28515625" style="58" customWidth="1"/>
    <col min="276" max="276" width="6.42578125" style="58" customWidth="1"/>
    <col min="277" max="277" width="11" style="58" customWidth="1"/>
    <col min="278" max="278" width="6" style="58" customWidth="1"/>
    <col min="279" max="279" width="13.42578125" style="58" customWidth="1"/>
    <col min="280" max="280" width="12.85546875" style="58" customWidth="1"/>
    <col min="281" max="282" width="7.5703125" style="58" customWidth="1"/>
    <col min="283" max="288" width="0" style="58" hidden="1" customWidth="1"/>
    <col min="289" max="512" width="9.140625" style="58"/>
    <col min="513" max="513" width="2.140625" style="58" customWidth="1"/>
    <col min="514" max="514" width="5.5703125" style="58" customWidth="1"/>
    <col min="515" max="515" width="0" style="58" hidden="1" customWidth="1"/>
    <col min="516" max="516" width="21.28515625" style="58" customWidth="1"/>
    <col min="517" max="517" width="6.42578125" style="58" customWidth="1"/>
    <col min="518" max="518" width="11" style="58" customWidth="1"/>
    <col min="519" max="519" width="21.28515625" style="58" customWidth="1"/>
    <col min="520" max="520" width="6.42578125" style="58" customWidth="1"/>
    <col min="521" max="521" width="11" style="58" customWidth="1"/>
    <col min="522" max="522" width="21.28515625" style="58" customWidth="1"/>
    <col min="523" max="523" width="6.42578125" style="58" customWidth="1"/>
    <col min="524" max="524" width="11" style="58" customWidth="1"/>
    <col min="525" max="525" width="21.28515625" style="58" customWidth="1"/>
    <col min="526" max="526" width="6.42578125" style="58" customWidth="1"/>
    <col min="527" max="527" width="11" style="58" customWidth="1"/>
    <col min="528" max="528" width="21.28515625" style="58" customWidth="1"/>
    <col min="529" max="529" width="6.42578125" style="58" customWidth="1"/>
    <col min="530" max="530" width="11" style="58" customWidth="1"/>
    <col min="531" max="531" width="21.28515625" style="58" customWidth="1"/>
    <col min="532" max="532" width="6.42578125" style="58" customWidth="1"/>
    <col min="533" max="533" width="11" style="58" customWidth="1"/>
    <col min="534" max="534" width="6" style="58" customWidth="1"/>
    <col min="535" max="535" width="13.42578125" style="58" customWidth="1"/>
    <col min="536" max="536" width="12.85546875" style="58" customWidth="1"/>
    <col min="537" max="538" width="7.5703125" style="58" customWidth="1"/>
    <col min="539" max="544" width="0" style="58" hidden="1" customWidth="1"/>
    <col min="545" max="768" width="9.140625" style="58"/>
    <col min="769" max="769" width="2.140625" style="58" customWidth="1"/>
    <col min="770" max="770" width="5.5703125" style="58" customWidth="1"/>
    <col min="771" max="771" width="0" style="58" hidden="1" customWidth="1"/>
    <col min="772" max="772" width="21.28515625" style="58" customWidth="1"/>
    <col min="773" max="773" width="6.42578125" style="58" customWidth="1"/>
    <col min="774" max="774" width="11" style="58" customWidth="1"/>
    <col min="775" max="775" width="21.28515625" style="58" customWidth="1"/>
    <col min="776" max="776" width="6.42578125" style="58" customWidth="1"/>
    <col min="777" max="777" width="11" style="58" customWidth="1"/>
    <col min="778" max="778" width="21.28515625" style="58" customWidth="1"/>
    <col min="779" max="779" width="6.42578125" style="58" customWidth="1"/>
    <col min="780" max="780" width="11" style="58" customWidth="1"/>
    <col min="781" max="781" width="21.28515625" style="58" customWidth="1"/>
    <col min="782" max="782" width="6.42578125" style="58" customWidth="1"/>
    <col min="783" max="783" width="11" style="58" customWidth="1"/>
    <col min="784" max="784" width="21.28515625" style="58" customWidth="1"/>
    <col min="785" max="785" width="6.42578125" style="58" customWidth="1"/>
    <col min="786" max="786" width="11" style="58" customWidth="1"/>
    <col min="787" max="787" width="21.28515625" style="58" customWidth="1"/>
    <col min="788" max="788" width="6.42578125" style="58" customWidth="1"/>
    <col min="789" max="789" width="11" style="58" customWidth="1"/>
    <col min="790" max="790" width="6" style="58" customWidth="1"/>
    <col min="791" max="791" width="13.42578125" style="58" customWidth="1"/>
    <col min="792" max="792" width="12.85546875" style="58" customWidth="1"/>
    <col min="793" max="794" width="7.5703125" style="58" customWidth="1"/>
    <col min="795" max="800" width="0" style="58" hidden="1" customWidth="1"/>
    <col min="801" max="1024" width="9.140625" style="58"/>
    <col min="1025" max="1025" width="2.140625" style="58" customWidth="1"/>
    <col min="1026" max="1026" width="5.5703125" style="58" customWidth="1"/>
    <col min="1027" max="1027" width="0" style="58" hidden="1" customWidth="1"/>
    <col min="1028" max="1028" width="21.28515625" style="58" customWidth="1"/>
    <col min="1029" max="1029" width="6.42578125" style="58" customWidth="1"/>
    <col min="1030" max="1030" width="11" style="58" customWidth="1"/>
    <col min="1031" max="1031" width="21.28515625" style="58" customWidth="1"/>
    <col min="1032" max="1032" width="6.42578125" style="58" customWidth="1"/>
    <col min="1033" max="1033" width="11" style="58" customWidth="1"/>
    <col min="1034" max="1034" width="21.28515625" style="58" customWidth="1"/>
    <col min="1035" max="1035" width="6.42578125" style="58" customWidth="1"/>
    <col min="1036" max="1036" width="11" style="58" customWidth="1"/>
    <col min="1037" max="1037" width="21.28515625" style="58" customWidth="1"/>
    <col min="1038" max="1038" width="6.42578125" style="58" customWidth="1"/>
    <col min="1039" max="1039" width="11" style="58" customWidth="1"/>
    <col min="1040" max="1040" width="21.28515625" style="58" customWidth="1"/>
    <col min="1041" max="1041" width="6.42578125" style="58" customWidth="1"/>
    <col min="1042" max="1042" width="11" style="58" customWidth="1"/>
    <col min="1043" max="1043" width="21.28515625" style="58" customWidth="1"/>
    <col min="1044" max="1044" width="6.42578125" style="58" customWidth="1"/>
    <col min="1045" max="1045" width="11" style="58" customWidth="1"/>
    <col min="1046" max="1046" width="6" style="58" customWidth="1"/>
    <col min="1047" max="1047" width="13.42578125" style="58" customWidth="1"/>
    <col min="1048" max="1048" width="12.85546875" style="58" customWidth="1"/>
    <col min="1049" max="1050" width="7.5703125" style="58" customWidth="1"/>
    <col min="1051" max="1056" width="0" style="58" hidden="1" customWidth="1"/>
    <col min="1057" max="1280" width="9.140625" style="58"/>
    <col min="1281" max="1281" width="2.140625" style="58" customWidth="1"/>
    <col min="1282" max="1282" width="5.5703125" style="58" customWidth="1"/>
    <col min="1283" max="1283" width="0" style="58" hidden="1" customWidth="1"/>
    <col min="1284" max="1284" width="21.28515625" style="58" customWidth="1"/>
    <col min="1285" max="1285" width="6.42578125" style="58" customWidth="1"/>
    <col min="1286" max="1286" width="11" style="58" customWidth="1"/>
    <col min="1287" max="1287" width="21.28515625" style="58" customWidth="1"/>
    <col min="1288" max="1288" width="6.42578125" style="58" customWidth="1"/>
    <col min="1289" max="1289" width="11" style="58" customWidth="1"/>
    <col min="1290" max="1290" width="21.28515625" style="58" customWidth="1"/>
    <col min="1291" max="1291" width="6.42578125" style="58" customWidth="1"/>
    <col min="1292" max="1292" width="11" style="58" customWidth="1"/>
    <col min="1293" max="1293" width="21.28515625" style="58" customWidth="1"/>
    <col min="1294" max="1294" width="6.42578125" style="58" customWidth="1"/>
    <col min="1295" max="1295" width="11" style="58" customWidth="1"/>
    <col min="1296" max="1296" width="21.28515625" style="58" customWidth="1"/>
    <col min="1297" max="1297" width="6.42578125" style="58" customWidth="1"/>
    <col min="1298" max="1298" width="11" style="58" customWidth="1"/>
    <col min="1299" max="1299" width="21.28515625" style="58" customWidth="1"/>
    <col min="1300" max="1300" width="6.42578125" style="58" customWidth="1"/>
    <col min="1301" max="1301" width="11" style="58" customWidth="1"/>
    <col min="1302" max="1302" width="6" style="58" customWidth="1"/>
    <col min="1303" max="1303" width="13.42578125" style="58" customWidth="1"/>
    <col min="1304" max="1304" width="12.85546875" style="58" customWidth="1"/>
    <col min="1305" max="1306" width="7.5703125" style="58" customWidth="1"/>
    <col min="1307" max="1312" width="0" style="58" hidden="1" customWidth="1"/>
    <col min="1313" max="1536" width="9.140625" style="58"/>
    <col min="1537" max="1537" width="2.140625" style="58" customWidth="1"/>
    <col min="1538" max="1538" width="5.5703125" style="58" customWidth="1"/>
    <col min="1539" max="1539" width="0" style="58" hidden="1" customWidth="1"/>
    <col min="1540" max="1540" width="21.28515625" style="58" customWidth="1"/>
    <col min="1541" max="1541" width="6.42578125" style="58" customWidth="1"/>
    <col min="1542" max="1542" width="11" style="58" customWidth="1"/>
    <col min="1543" max="1543" width="21.28515625" style="58" customWidth="1"/>
    <col min="1544" max="1544" width="6.42578125" style="58" customWidth="1"/>
    <col min="1545" max="1545" width="11" style="58" customWidth="1"/>
    <col min="1546" max="1546" width="21.28515625" style="58" customWidth="1"/>
    <col min="1547" max="1547" width="6.42578125" style="58" customWidth="1"/>
    <col min="1548" max="1548" width="11" style="58" customWidth="1"/>
    <col min="1549" max="1549" width="21.28515625" style="58" customWidth="1"/>
    <col min="1550" max="1550" width="6.42578125" style="58" customWidth="1"/>
    <col min="1551" max="1551" width="11" style="58" customWidth="1"/>
    <col min="1552" max="1552" width="21.28515625" style="58" customWidth="1"/>
    <col min="1553" max="1553" width="6.42578125" style="58" customWidth="1"/>
    <col min="1554" max="1554" width="11" style="58" customWidth="1"/>
    <col min="1555" max="1555" width="21.28515625" style="58" customWidth="1"/>
    <col min="1556" max="1556" width="6.42578125" style="58" customWidth="1"/>
    <col min="1557" max="1557" width="11" style="58" customWidth="1"/>
    <col min="1558" max="1558" width="6" style="58" customWidth="1"/>
    <col min="1559" max="1559" width="13.42578125" style="58" customWidth="1"/>
    <col min="1560" max="1560" width="12.85546875" style="58" customWidth="1"/>
    <col min="1561" max="1562" width="7.5703125" style="58" customWidth="1"/>
    <col min="1563" max="1568" width="0" style="58" hidden="1" customWidth="1"/>
    <col min="1569" max="1792" width="9.140625" style="58"/>
    <col min="1793" max="1793" width="2.140625" style="58" customWidth="1"/>
    <col min="1794" max="1794" width="5.5703125" style="58" customWidth="1"/>
    <col min="1795" max="1795" width="0" style="58" hidden="1" customWidth="1"/>
    <col min="1796" max="1796" width="21.28515625" style="58" customWidth="1"/>
    <col min="1797" max="1797" width="6.42578125" style="58" customWidth="1"/>
    <col min="1798" max="1798" width="11" style="58" customWidth="1"/>
    <col min="1799" max="1799" width="21.28515625" style="58" customWidth="1"/>
    <col min="1800" max="1800" width="6.42578125" style="58" customWidth="1"/>
    <col min="1801" max="1801" width="11" style="58" customWidth="1"/>
    <col min="1802" max="1802" width="21.28515625" style="58" customWidth="1"/>
    <col min="1803" max="1803" width="6.42578125" style="58" customWidth="1"/>
    <col min="1804" max="1804" width="11" style="58" customWidth="1"/>
    <col min="1805" max="1805" width="21.28515625" style="58" customWidth="1"/>
    <col min="1806" max="1806" width="6.42578125" style="58" customWidth="1"/>
    <col min="1807" max="1807" width="11" style="58" customWidth="1"/>
    <col min="1808" max="1808" width="21.28515625" style="58" customWidth="1"/>
    <col min="1809" max="1809" width="6.42578125" style="58" customWidth="1"/>
    <col min="1810" max="1810" width="11" style="58" customWidth="1"/>
    <col min="1811" max="1811" width="21.28515625" style="58" customWidth="1"/>
    <col min="1812" max="1812" width="6.42578125" style="58" customWidth="1"/>
    <col min="1813" max="1813" width="11" style="58" customWidth="1"/>
    <col min="1814" max="1814" width="6" style="58" customWidth="1"/>
    <col min="1815" max="1815" width="13.42578125" style="58" customWidth="1"/>
    <col min="1816" max="1816" width="12.85546875" style="58" customWidth="1"/>
    <col min="1817" max="1818" width="7.5703125" style="58" customWidth="1"/>
    <col min="1819" max="1824" width="0" style="58" hidden="1" customWidth="1"/>
    <col min="1825" max="2048" width="9.140625" style="58"/>
    <col min="2049" max="2049" width="2.140625" style="58" customWidth="1"/>
    <col min="2050" max="2050" width="5.5703125" style="58" customWidth="1"/>
    <col min="2051" max="2051" width="0" style="58" hidden="1" customWidth="1"/>
    <col min="2052" max="2052" width="21.28515625" style="58" customWidth="1"/>
    <col min="2053" max="2053" width="6.42578125" style="58" customWidth="1"/>
    <col min="2054" max="2054" width="11" style="58" customWidth="1"/>
    <col min="2055" max="2055" width="21.28515625" style="58" customWidth="1"/>
    <col min="2056" max="2056" width="6.42578125" style="58" customWidth="1"/>
    <col min="2057" max="2057" width="11" style="58" customWidth="1"/>
    <col min="2058" max="2058" width="21.28515625" style="58" customWidth="1"/>
    <col min="2059" max="2059" width="6.42578125" style="58" customWidth="1"/>
    <col min="2060" max="2060" width="11" style="58" customWidth="1"/>
    <col min="2061" max="2061" width="21.28515625" style="58" customWidth="1"/>
    <col min="2062" max="2062" width="6.42578125" style="58" customWidth="1"/>
    <col min="2063" max="2063" width="11" style="58" customWidth="1"/>
    <col min="2064" max="2064" width="21.28515625" style="58" customWidth="1"/>
    <col min="2065" max="2065" width="6.42578125" style="58" customWidth="1"/>
    <col min="2066" max="2066" width="11" style="58" customWidth="1"/>
    <col min="2067" max="2067" width="21.28515625" style="58" customWidth="1"/>
    <col min="2068" max="2068" width="6.42578125" style="58" customWidth="1"/>
    <col min="2069" max="2069" width="11" style="58" customWidth="1"/>
    <col min="2070" max="2070" width="6" style="58" customWidth="1"/>
    <col min="2071" max="2071" width="13.42578125" style="58" customWidth="1"/>
    <col min="2072" max="2072" width="12.85546875" style="58" customWidth="1"/>
    <col min="2073" max="2074" width="7.5703125" style="58" customWidth="1"/>
    <col min="2075" max="2080" width="0" style="58" hidden="1" customWidth="1"/>
    <col min="2081" max="2304" width="9.140625" style="58"/>
    <col min="2305" max="2305" width="2.140625" style="58" customWidth="1"/>
    <col min="2306" max="2306" width="5.5703125" style="58" customWidth="1"/>
    <col min="2307" max="2307" width="0" style="58" hidden="1" customWidth="1"/>
    <col min="2308" max="2308" width="21.28515625" style="58" customWidth="1"/>
    <col min="2309" max="2309" width="6.42578125" style="58" customWidth="1"/>
    <col min="2310" max="2310" width="11" style="58" customWidth="1"/>
    <col min="2311" max="2311" width="21.28515625" style="58" customWidth="1"/>
    <col min="2312" max="2312" width="6.42578125" style="58" customWidth="1"/>
    <col min="2313" max="2313" width="11" style="58" customWidth="1"/>
    <col min="2314" max="2314" width="21.28515625" style="58" customWidth="1"/>
    <col min="2315" max="2315" width="6.42578125" style="58" customWidth="1"/>
    <col min="2316" max="2316" width="11" style="58" customWidth="1"/>
    <col min="2317" max="2317" width="21.28515625" style="58" customWidth="1"/>
    <col min="2318" max="2318" width="6.42578125" style="58" customWidth="1"/>
    <col min="2319" max="2319" width="11" style="58" customWidth="1"/>
    <col min="2320" max="2320" width="21.28515625" style="58" customWidth="1"/>
    <col min="2321" max="2321" width="6.42578125" style="58" customWidth="1"/>
    <col min="2322" max="2322" width="11" style="58" customWidth="1"/>
    <col min="2323" max="2323" width="21.28515625" style="58" customWidth="1"/>
    <col min="2324" max="2324" width="6.42578125" style="58" customWidth="1"/>
    <col min="2325" max="2325" width="11" style="58" customWidth="1"/>
    <col min="2326" max="2326" width="6" style="58" customWidth="1"/>
    <col min="2327" max="2327" width="13.42578125" style="58" customWidth="1"/>
    <col min="2328" max="2328" width="12.85546875" style="58" customWidth="1"/>
    <col min="2329" max="2330" width="7.5703125" style="58" customWidth="1"/>
    <col min="2331" max="2336" width="0" style="58" hidden="1" customWidth="1"/>
    <col min="2337" max="2560" width="9.140625" style="58"/>
    <col min="2561" max="2561" width="2.140625" style="58" customWidth="1"/>
    <col min="2562" max="2562" width="5.5703125" style="58" customWidth="1"/>
    <col min="2563" max="2563" width="0" style="58" hidden="1" customWidth="1"/>
    <col min="2564" max="2564" width="21.28515625" style="58" customWidth="1"/>
    <col min="2565" max="2565" width="6.42578125" style="58" customWidth="1"/>
    <col min="2566" max="2566" width="11" style="58" customWidth="1"/>
    <col min="2567" max="2567" width="21.28515625" style="58" customWidth="1"/>
    <col min="2568" max="2568" width="6.42578125" style="58" customWidth="1"/>
    <col min="2569" max="2569" width="11" style="58" customWidth="1"/>
    <col min="2570" max="2570" width="21.28515625" style="58" customWidth="1"/>
    <col min="2571" max="2571" width="6.42578125" style="58" customWidth="1"/>
    <col min="2572" max="2572" width="11" style="58" customWidth="1"/>
    <col min="2573" max="2573" width="21.28515625" style="58" customWidth="1"/>
    <col min="2574" max="2574" width="6.42578125" style="58" customWidth="1"/>
    <col min="2575" max="2575" width="11" style="58" customWidth="1"/>
    <col min="2576" max="2576" width="21.28515625" style="58" customWidth="1"/>
    <col min="2577" max="2577" width="6.42578125" style="58" customWidth="1"/>
    <col min="2578" max="2578" width="11" style="58" customWidth="1"/>
    <col min="2579" max="2579" width="21.28515625" style="58" customWidth="1"/>
    <col min="2580" max="2580" width="6.42578125" style="58" customWidth="1"/>
    <col min="2581" max="2581" width="11" style="58" customWidth="1"/>
    <col min="2582" max="2582" width="6" style="58" customWidth="1"/>
    <col min="2583" max="2583" width="13.42578125" style="58" customWidth="1"/>
    <col min="2584" max="2584" width="12.85546875" style="58" customWidth="1"/>
    <col min="2585" max="2586" width="7.5703125" style="58" customWidth="1"/>
    <col min="2587" max="2592" width="0" style="58" hidden="1" customWidth="1"/>
    <col min="2593" max="2816" width="9.140625" style="58"/>
    <col min="2817" max="2817" width="2.140625" style="58" customWidth="1"/>
    <col min="2818" max="2818" width="5.5703125" style="58" customWidth="1"/>
    <col min="2819" max="2819" width="0" style="58" hidden="1" customWidth="1"/>
    <col min="2820" max="2820" width="21.28515625" style="58" customWidth="1"/>
    <col min="2821" max="2821" width="6.42578125" style="58" customWidth="1"/>
    <col min="2822" max="2822" width="11" style="58" customWidth="1"/>
    <col min="2823" max="2823" width="21.28515625" style="58" customWidth="1"/>
    <col min="2824" max="2824" width="6.42578125" style="58" customWidth="1"/>
    <col min="2825" max="2825" width="11" style="58" customWidth="1"/>
    <col min="2826" max="2826" width="21.28515625" style="58" customWidth="1"/>
    <col min="2827" max="2827" width="6.42578125" style="58" customWidth="1"/>
    <col min="2828" max="2828" width="11" style="58" customWidth="1"/>
    <col min="2829" max="2829" width="21.28515625" style="58" customWidth="1"/>
    <col min="2830" max="2830" width="6.42578125" style="58" customWidth="1"/>
    <col min="2831" max="2831" width="11" style="58" customWidth="1"/>
    <col min="2832" max="2832" width="21.28515625" style="58" customWidth="1"/>
    <col min="2833" max="2833" width="6.42578125" style="58" customWidth="1"/>
    <col min="2834" max="2834" width="11" style="58" customWidth="1"/>
    <col min="2835" max="2835" width="21.28515625" style="58" customWidth="1"/>
    <col min="2836" max="2836" width="6.42578125" style="58" customWidth="1"/>
    <col min="2837" max="2837" width="11" style="58" customWidth="1"/>
    <col min="2838" max="2838" width="6" style="58" customWidth="1"/>
    <col min="2839" max="2839" width="13.42578125" style="58" customWidth="1"/>
    <col min="2840" max="2840" width="12.85546875" style="58" customWidth="1"/>
    <col min="2841" max="2842" width="7.5703125" style="58" customWidth="1"/>
    <col min="2843" max="2848" width="0" style="58" hidden="1" customWidth="1"/>
    <col min="2849" max="3072" width="9.140625" style="58"/>
    <col min="3073" max="3073" width="2.140625" style="58" customWidth="1"/>
    <col min="3074" max="3074" width="5.5703125" style="58" customWidth="1"/>
    <col min="3075" max="3075" width="0" style="58" hidden="1" customWidth="1"/>
    <col min="3076" max="3076" width="21.28515625" style="58" customWidth="1"/>
    <col min="3077" max="3077" width="6.42578125" style="58" customWidth="1"/>
    <col min="3078" max="3078" width="11" style="58" customWidth="1"/>
    <col min="3079" max="3079" width="21.28515625" style="58" customWidth="1"/>
    <col min="3080" max="3080" width="6.42578125" style="58" customWidth="1"/>
    <col min="3081" max="3081" width="11" style="58" customWidth="1"/>
    <col min="3082" max="3082" width="21.28515625" style="58" customWidth="1"/>
    <col min="3083" max="3083" width="6.42578125" style="58" customWidth="1"/>
    <col min="3084" max="3084" width="11" style="58" customWidth="1"/>
    <col min="3085" max="3085" width="21.28515625" style="58" customWidth="1"/>
    <col min="3086" max="3086" width="6.42578125" style="58" customWidth="1"/>
    <col min="3087" max="3087" width="11" style="58" customWidth="1"/>
    <col min="3088" max="3088" width="21.28515625" style="58" customWidth="1"/>
    <col min="3089" max="3089" width="6.42578125" style="58" customWidth="1"/>
    <col min="3090" max="3090" width="11" style="58" customWidth="1"/>
    <col min="3091" max="3091" width="21.28515625" style="58" customWidth="1"/>
    <col min="3092" max="3092" width="6.42578125" style="58" customWidth="1"/>
    <col min="3093" max="3093" width="11" style="58" customWidth="1"/>
    <col min="3094" max="3094" width="6" style="58" customWidth="1"/>
    <col min="3095" max="3095" width="13.42578125" style="58" customWidth="1"/>
    <col min="3096" max="3096" width="12.85546875" style="58" customWidth="1"/>
    <col min="3097" max="3098" width="7.5703125" style="58" customWidth="1"/>
    <col min="3099" max="3104" width="0" style="58" hidden="1" customWidth="1"/>
    <col min="3105" max="3328" width="9.140625" style="58"/>
    <col min="3329" max="3329" width="2.140625" style="58" customWidth="1"/>
    <col min="3330" max="3330" width="5.5703125" style="58" customWidth="1"/>
    <col min="3331" max="3331" width="0" style="58" hidden="1" customWidth="1"/>
    <col min="3332" max="3332" width="21.28515625" style="58" customWidth="1"/>
    <col min="3333" max="3333" width="6.42578125" style="58" customWidth="1"/>
    <col min="3334" max="3334" width="11" style="58" customWidth="1"/>
    <col min="3335" max="3335" width="21.28515625" style="58" customWidth="1"/>
    <col min="3336" max="3336" width="6.42578125" style="58" customWidth="1"/>
    <col min="3337" max="3337" width="11" style="58" customWidth="1"/>
    <col min="3338" max="3338" width="21.28515625" style="58" customWidth="1"/>
    <col min="3339" max="3339" width="6.42578125" style="58" customWidth="1"/>
    <col min="3340" max="3340" width="11" style="58" customWidth="1"/>
    <col min="3341" max="3341" width="21.28515625" style="58" customWidth="1"/>
    <col min="3342" max="3342" width="6.42578125" style="58" customWidth="1"/>
    <col min="3343" max="3343" width="11" style="58" customWidth="1"/>
    <col min="3344" max="3344" width="21.28515625" style="58" customWidth="1"/>
    <col min="3345" max="3345" width="6.42578125" style="58" customWidth="1"/>
    <col min="3346" max="3346" width="11" style="58" customWidth="1"/>
    <col min="3347" max="3347" width="21.28515625" style="58" customWidth="1"/>
    <col min="3348" max="3348" width="6.42578125" style="58" customWidth="1"/>
    <col min="3349" max="3349" width="11" style="58" customWidth="1"/>
    <col min="3350" max="3350" width="6" style="58" customWidth="1"/>
    <col min="3351" max="3351" width="13.42578125" style="58" customWidth="1"/>
    <col min="3352" max="3352" width="12.85546875" style="58" customWidth="1"/>
    <col min="3353" max="3354" width="7.5703125" style="58" customWidth="1"/>
    <col min="3355" max="3360" width="0" style="58" hidden="1" customWidth="1"/>
    <col min="3361" max="3584" width="9.140625" style="58"/>
    <col min="3585" max="3585" width="2.140625" style="58" customWidth="1"/>
    <col min="3586" max="3586" width="5.5703125" style="58" customWidth="1"/>
    <col min="3587" max="3587" width="0" style="58" hidden="1" customWidth="1"/>
    <col min="3588" max="3588" width="21.28515625" style="58" customWidth="1"/>
    <col min="3589" max="3589" width="6.42578125" style="58" customWidth="1"/>
    <col min="3590" max="3590" width="11" style="58" customWidth="1"/>
    <col min="3591" max="3591" width="21.28515625" style="58" customWidth="1"/>
    <col min="3592" max="3592" width="6.42578125" style="58" customWidth="1"/>
    <col min="3593" max="3593" width="11" style="58" customWidth="1"/>
    <col min="3594" max="3594" width="21.28515625" style="58" customWidth="1"/>
    <col min="3595" max="3595" width="6.42578125" style="58" customWidth="1"/>
    <col min="3596" max="3596" width="11" style="58" customWidth="1"/>
    <col min="3597" max="3597" width="21.28515625" style="58" customWidth="1"/>
    <col min="3598" max="3598" width="6.42578125" style="58" customWidth="1"/>
    <col min="3599" max="3599" width="11" style="58" customWidth="1"/>
    <col min="3600" max="3600" width="21.28515625" style="58" customWidth="1"/>
    <col min="3601" max="3601" width="6.42578125" style="58" customWidth="1"/>
    <col min="3602" max="3602" width="11" style="58" customWidth="1"/>
    <col min="3603" max="3603" width="21.28515625" style="58" customWidth="1"/>
    <col min="3604" max="3604" width="6.42578125" style="58" customWidth="1"/>
    <col min="3605" max="3605" width="11" style="58" customWidth="1"/>
    <col min="3606" max="3606" width="6" style="58" customWidth="1"/>
    <col min="3607" max="3607" width="13.42578125" style="58" customWidth="1"/>
    <col min="3608" max="3608" width="12.85546875" style="58" customWidth="1"/>
    <col min="3609" max="3610" width="7.5703125" style="58" customWidth="1"/>
    <col min="3611" max="3616" width="0" style="58" hidden="1" customWidth="1"/>
    <col min="3617" max="3840" width="9.140625" style="58"/>
    <col min="3841" max="3841" width="2.140625" style="58" customWidth="1"/>
    <col min="3842" max="3842" width="5.5703125" style="58" customWidth="1"/>
    <col min="3843" max="3843" width="0" style="58" hidden="1" customWidth="1"/>
    <col min="3844" max="3844" width="21.28515625" style="58" customWidth="1"/>
    <col min="3845" max="3845" width="6.42578125" style="58" customWidth="1"/>
    <col min="3846" max="3846" width="11" style="58" customWidth="1"/>
    <col min="3847" max="3847" width="21.28515625" style="58" customWidth="1"/>
    <col min="3848" max="3848" width="6.42578125" style="58" customWidth="1"/>
    <col min="3849" max="3849" width="11" style="58" customWidth="1"/>
    <col min="3850" max="3850" width="21.28515625" style="58" customWidth="1"/>
    <col min="3851" max="3851" width="6.42578125" style="58" customWidth="1"/>
    <col min="3852" max="3852" width="11" style="58" customWidth="1"/>
    <col min="3853" max="3853" width="21.28515625" style="58" customWidth="1"/>
    <col min="3854" max="3854" width="6.42578125" style="58" customWidth="1"/>
    <col min="3855" max="3855" width="11" style="58" customWidth="1"/>
    <col min="3856" max="3856" width="21.28515625" style="58" customWidth="1"/>
    <col min="3857" max="3857" width="6.42578125" style="58" customWidth="1"/>
    <col min="3858" max="3858" width="11" style="58" customWidth="1"/>
    <col min="3859" max="3859" width="21.28515625" style="58" customWidth="1"/>
    <col min="3860" max="3860" width="6.42578125" style="58" customWidth="1"/>
    <col min="3861" max="3861" width="11" style="58" customWidth="1"/>
    <col min="3862" max="3862" width="6" style="58" customWidth="1"/>
    <col min="3863" max="3863" width="13.42578125" style="58" customWidth="1"/>
    <col min="3864" max="3864" width="12.85546875" style="58" customWidth="1"/>
    <col min="3865" max="3866" width="7.5703125" style="58" customWidth="1"/>
    <col min="3867" max="3872" width="0" style="58" hidden="1" customWidth="1"/>
    <col min="3873" max="4096" width="9.140625" style="58"/>
    <col min="4097" max="4097" width="2.140625" style="58" customWidth="1"/>
    <col min="4098" max="4098" width="5.5703125" style="58" customWidth="1"/>
    <col min="4099" max="4099" width="0" style="58" hidden="1" customWidth="1"/>
    <col min="4100" max="4100" width="21.28515625" style="58" customWidth="1"/>
    <col min="4101" max="4101" width="6.42578125" style="58" customWidth="1"/>
    <col min="4102" max="4102" width="11" style="58" customWidth="1"/>
    <col min="4103" max="4103" width="21.28515625" style="58" customWidth="1"/>
    <col min="4104" max="4104" width="6.42578125" style="58" customWidth="1"/>
    <col min="4105" max="4105" width="11" style="58" customWidth="1"/>
    <col min="4106" max="4106" width="21.28515625" style="58" customWidth="1"/>
    <col min="4107" max="4107" width="6.42578125" style="58" customWidth="1"/>
    <col min="4108" max="4108" width="11" style="58" customWidth="1"/>
    <col min="4109" max="4109" width="21.28515625" style="58" customWidth="1"/>
    <col min="4110" max="4110" width="6.42578125" style="58" customWidth="1"/>
    <col min="4111" max="4111" width="11" style="58" customWidth="1"/>
    <col min="4112" max="4112" width="21.28515625" style="58" customWidth="1"/>
    <col min="4113" max="4113" width="6.42578125" style="58" customWidth="1"/>
    <col min="4114" max="4114" width="11" style="58" customWidth="1"/>
    <col min="4115" max="4115" width="21.28515625" style="58" customWidth="1"/>
    <col min="4116" max="4116" width="6.42578125" style="58" customWidth="1"/>
    <col min="4117" max="4117" width="11" style="58" customWidth="1"/>
    <col min="4118" max="4118" width="6" style="58" customWidth="1"/>
    <col min="4119" max="4119" width="13.42578125" style="58" customWidth="1"/>
    <col min="4120" max="4120" width="12.85546875" style="58" customWidth="1"/>
    <col min="4121" max="4122" width="7.5703125" style="58" customWidth="1"/>
    <col min="4123" max="4128" width="0" style="58" hidden="1" customWidth="1"/>
    <col min="4129" max="4352" width="9.140625" style="58"/>
    <col min="4353" max="4353" width="2.140625" style="58" customWidth="1"/>
    <col min="4354" max="4354" width="5.5703125" style="58" customWidth="1"/>
    <col min="4355" max="4355" width="0" style="58" hidden="1" customWidth="1"/>
    <col min="4356" max="4356" width="21.28515625" style="58" customWidth="1"/>
    <col min="4357" max="4357" width="6.42578125" style="58" customWidth="1"/>
    <col min="4358" max="4358" width="11" style="58" customWidth="1"/>
    <col min="4359" max="4359" width="21.28515625" style="58" customWidth="1"/>
    <col min="4360" max="4360" width="6.42578125" style="58" customWidth="1"/>
    <col min="4361" max="4361" width="11" style="58" customWidth="1"/>
    <col min="4362" max="4362" width="21.28515625" style="58" customWidth="1"/>
    <col min="4363" max="4363" width="6.42578125" style="58" customWidth="1"/>
    <col min="4364" max="4364" width="11" style="58" customWidth="1"/>
    <col min="4365" max="4365" width="21.28515625" style="58" customWidth="1"/>
    <col min="4366" max="4366" width="6.42578125" style="58" customWidth="1"/>
    <col min="4367" max="4367" width="11" style="58" customWidth="1"/>
    <col min="4368" max="4368" width="21.28515625" style="58" customWidth="1"/>
    <col min="4369" max="4369" width="6.42578125" style="58" customWidth="1"/>
    <col min="4370" max="4370" width="11" style="58" customWidth="1"/>
    <col min="4371" max="4371" width="21.28515625" style="58" customWidth="1"/>
    <col min="4372" max="4372" width="6.42578125" style="58" customWidth="1"/>
    <col min="4373" max="4373" width="11" style="58" customWidth="1"/>
    <col min="4374" max="4374" width="6" style="58" customWidth="1"/>
    <col min="4375" max="4375" width="13.42578125" style="58" customWidth="1"/>
    <col min="4376" max="4376" width="12.85546875" style="58" customWidth="1"/>
    <col min="4377" max="4378" width="7.5703125" style="58" customWidth="1"/>
    <col min="4379" max="4384" width="0" style="58" hidden="1" customWidth="1"/>
    <col min="4385" max="4608" width="9.140625" style="58"/>
    <col min="4609" max="4609" width="2.140625" style="58" customWidth="1"/>
    <col min="4610" max="4610" width="5.5703125" style="58" customWidth="1"/>
    <col min="4611" max="4611" width="0" style="58" hidden="1" customWidth="1"/>
    <col min="4612" max="4612" width="21.28515625" style="58" customWidth="1"/>
    <col min="4613" max="4613" width="6.42578125" style="58" customWidth="1"/>
    <col min="4614" max="4614" width="11" style="58" customWidth="1"/>
    <col min="4615" max="4615" width="21.28515625" style="58" customWidth="1"/>
    <col min="4616" max="4616" width="6.42578125" style="58" customWidth="1"/>
    <col min="4617" max="4617" width="11" style="58" customWidth="1"/>
    <col min="4618" max="4618" width="21.28515625" style="58" customWidth="1"/>
    <col min="4619" max="4619" width="6.42578125" style="58" customWidth="1"/>
    <col min="4620" max="4620" width="11" style="58" customWidth="1"/>
    <col min="4621" max="4621" width="21.28515625" style="58" customWidth="1"/>
    <col min="4622" max="4622" width="6.42578125" style="58" customWidth="1"/>
    <col min="4623" max="4623" width="11" style="58" customWidth="1"/>
    <col min="4624" max="4624" width="21.28515625" style="58" customWidth="1"/>
    <col min="4625" max="4625" width="6.42578125" style="58" customWidth="1"/>
    <col min="4626" max="4626" width="11" style="58" customWidth="1"/>
    <col min="4627" max="4627" width="21.28515625" style="58" customWidth="1"/>
    <col min="4628" max="4628" width="6.42578125" style="58" customWidth="1"/>
    <col min="4629" max="4629" width="11" style="58" customWidth="1"/>
    <col min="4630" max="4630" width="6" style="58" customWidth="1"/>
    <col min="4631" max="4631" width="13.42578125" style="58" customWidth="1"/>
    <col min="4632" max="4632" width="12.85546875" style="58" customWidth="1"/>
    <col min="4633" max="4634" width="7.5703125" style="58" customWidth="1"/>
    <col min="4635" max="4640" width="0" style="58" hidden="1" customWidth="1"/>
    <col min="4641" max="4864" width="9.140625" style="58"/>
    <col min="4865" max="4865" width="2.140625" style="58" customWidth="1"/>
    <col min="4866" max="4866" width="5.5703125" style="58" customWidth="1"/>
    <col min="4867" max="4867" width="0" style="58" hidden="1" customWidth="1"/>
    <col min="4868" max="4868" width="21.28515625" style="58" customWidth="1"/>
    <col min="4869" max="4869" width="6.42578125" style="58" customWidth="1"/>
    <col min="4870" max="4870" width="11" style="58" customWidth="1"/>
    <col min="4871" max="4871" width="21.28515625" style="58" customWidth="1"/>
    <col min="4872" max="4872" width="6.42578125" style="58" customWidth="1"/>
    <col min="4873" max="4873" width="11" style="58" customWidth="1"/>
    <col min="4874" max="4874" width="21.28515625" style="58" customWidth="1"/>
    <col min="4875" max="4875" width="6.42578125" style="58" customWidth="1"/>
    <col min="4876" max="4876" width="11" style="58" customWidth="1"/>
    <col min="4877" max="4877" width="21.28515625" style="58" customWidth="1"/>
    <col min="4878" max="4878" width="6.42578125" style="58" customWidth="1"/>
    <col min="4879" max="4879" width="11" style="58" customWidth="1"/>
    <col min="4880" max="4880" width="21.28515625" style="58" customWidth="1"/>
    <col min="4881" max="4881" width="6.42578125" style="58" customWidth="1"/>
    <col min="4882" max="4882" width="11" style="58" customWidth="1"/>
    <col min="4883" max="4883" width="21.28515625" style="58" customWidth="1"/>
    <col min="4884" max="4884" width="6.42578125" style="58" customWidth="1"/>
    <col min="4885" max="4885" width="11" style="58" customWidth="1"/>
    <col min="4886" max="4886" width="6" style="58" customWidth="1"/>
    <col min="4887" max="4887" width="13.42578125" style="58" customWidth="1"/>
    <col min="4888" max="4888" width="12.85546875" style="58" customWidth="1"/>
    <col min="4889" max="4890" width="7.5703125" style="58" customWidth="1"/>
    <col min="4891" max="4896" width="0" style="58" hidden="1" customWidth="1"/>
    <col min="4897" max="5120" width="9.140625" style="58"/>
    <col min="5121" max="5121" width="2.140625" style="58" customWidth="1"/>
    <col min="5122" max="5122" width="5.5703125" style="58" customWidth="1"/>
    <col min="5123" max="5123" width="0" style="58" hidden="1" customWidth="1"/>
    <col min="5124" max="5124" width="21.28515625" style="58" customWidth="1"/>
    <col min="5125" max="5125" width="6.42578125" style="58" customWidth="1"/>
    <col min="5126" max="5126" width="11" style="58" customWidth="1"/>
    <col min="5127" max="5127" width="21.28515625" style="58" customWidth="1"/>
    <col min="5128" max="5128" width="6.42578125" style="58" customWidth="1"/>
    <col min="5129" max="5129" width="11" style="58" customWidth="1"/>
    <col min="5130" max="5130" width="21.28515625" style="58" customWidth="1"/>
    <col min="5131" max="5131" width="6.42578125" style="58" customWidth="1"/>
    <col min="5132" max="5132" width="11" style="58" customWidth="1"/>
    <col min="5133" max="5133" width="21.28515625" style="58" customWidth="1"/>
    <col min="5134" max="5134" width="6.42578125" style="58" customWidth="1"/>
    <col min="5135" max="5135" width="11" style="58" customWidth="1"/>
    <col min="5136" max="5136" width="21.28515625" style="58" customWidth="1"/>
    <col min="5137" max="5137" width="6.42578125" style="58" customWidth="1"/>
    <col min="5138" max="5138" width="11" style="58" customWidth="1"/>
    <col min="5139" max="5139" width="21.28515625" style="58" customWidth="1"/>
    <col min="5140" max="5140" width="6.42578125" style="58" customWidth="1"/>
    <col min="5141" max="5141" width="11" style="58" customWidth="1"/>
    <col min="5142" max="5142" width="6" style="58" customWidth="1"/>
    <col min="5143" max="5143" width="13.42578125" style="58" customWidth="1"/>
    <col min="5144" max="5144" width="12.85546875" style="58" customWidth="1"/>
    <col min="5145" max="5146" width="7.5703125" style="58" customWidth="1"/>
    <col min="5147" max="5152" width="0" style="58" hidden="1" customWidth="1"/>
    <col min="5153" max="5376" width="9.140625" style="58"/>
    <col min="5377" max="5377" width="2.140625" style="58" customWidth="1"/>
    <col min="5378" max="5378" width="5.5703125" style="58" customWidth="1"/>
    <col min="5379" max="5379" width="0" style="58" hidden="1" customWidth="1"/>
    <col min="5380" max="5380" width="21.28515625" style="58" customWidth="1"/>
    <col min="5381" max="5381" width="6.42578125" style="58" customWidth="1"/>
    <col min="5382" max="5382" width="11" style="58" customWidth="1"/>
    <col min="5383" max="5383" width="21.28515625" style="58" customWidth="1"/>
    <col min="5384" max="5384" width="6.42578125" style="58" customWidth="1"/>
    <col min="5385" max="5385" width="11" style="58" customWidth="1"/>
    <col min="5386" max="5386" width="21.28515625" style="58" customWidth="1"/>
    <col min="5387" max="5387" width="6.42578125" style="58" customWidth="1"/>
    <col min="5388" max="5388" width="11" style="58" customWidth="1"/>
    <col min="5389" max="5389" width="21.28515625" style="58" customWidth="1"/>
    <col min="5390" max="5390" width="6.42578125" style="58" customWidth="1"/>
    <col min="5391" max="5391" width="11" style="58" customWidth="1"/>
    <col min="5392" max="5392" width="21.28515625" style="58" customWidth="1"/>
    <col min="5393" max="5393" width="6.42578125" style="58" customWidth="1"/>
    <col min="5394" max="5394" width="11" style="58" customWidth="1"/>
    <col min="5395" max="5395" width="21.28515625" style="58" customWidth="1"/>
    <col min="5396" max="5396" width="6.42578125" style="58" customWidth="1"/>
    <col min="5397" max="5397" width="11" style="58" customWidth="1"/>
    <col min="5398" max="5398" width="6" style="58" customWidth="1"/>
    <col min="5399" max="5399" width="13.42578125" style="58" customWidth="1"/>
    <col min="5400" max="5400" width="12.85546875" style="58" customWidth="1"/>
    <col min="5401" max="5402" width="7.5703125" style="58" customWidth="1"/>
    <col min="5403" max="5408" width="0" style="58" hidden="1" customWidth="1"/>
    <col min="5409" max="5632" width="9.140625" style="58"/>
    <col min="5633" max="5633" width="2.140625" style="58" customWidth="1"/>
    <col min="5634" max="5634" width="5.5703125" style="58" customWidth="1"/>
    <col min="5635" max="5635" width="0" style="58" hidden="1" customWidth="1"/>
    <col min="5636" max="5636" width="21.28515625" style="58" customWidth="1"/>
    <col min="5637" max="5637" width="6.42578125" style="58" customWidth="1"/>
    <col min="5638" max="5638" width="11" style="58" customWidth="1"/>
    <col min="5639" max="5639" width="21.28515625" style="58" customWidth="1"/>
    <col min="5640" max="5640" width="6.42578125" style="58" customWidth="1"/>
    <col min="5641" max="5641" width="11" style="58" customWidth="1"/>
    <col min="5642" max="5642" width="21.28515625" style="58" customWidth="1"/>
    <col min="5643" max="5643" width="6.42578125" style="58" customWidth="1"/>
    <col min="5644" max="5644" width="11" style="58" customWidth="1"/>
    <col min="5645" max="5645" width="21.28515625" style="58" customWidth="1"/>
    <col min="5646" max="5646" width="6.42578125" style="58" customWidth="1"/>
    <col min="5647" max="5647" width="11" style="58" customWidth="1"/>
    <col min="5648" max="5648" width="21.28515625" style="58" customWidth="1"/>
    <col min="5649" max="5649" width="6.42578125" style="58" customWidth="1"/>
    <col min="5650" max="5650" width="11" style="58" customWidth="1"/>
    <col min="5651" max="5651" width="21.28515625" style="58" customWidth="1"/>
    <col min="5652" max="5652" width="6.42578125" style="58" customWidth="1"/>
    <col min="5653" max="5653" width="11" style="58" customWidth="1"/>
    <col min="5654" max="5654" width="6" style="58" customWidth="1"/>
    <col min="5655" max="5655" width="13.42578125" style="58" customWidth="1"/>
    <col min="5656" max="5656" width="12.85546875" style="58" customWidth="1"/>
    <col min="5657" max="5658" width="7.5703125" style="58" customWidth="1"/>
    <col min="5659" max="5664" width="0" style="58" hidden="1" customWidth="1"/>
    <col min="5665" max="5888" width="9.140625" style="58"/>
    <col min="5889" max="5889" width="2.140625" style="58" customWidth="1"/>
    <col min="5890" max="5890" width="5.5703125" style="58" customWidth="1"/>
    <col min="5891" max="5891" width="0" style="58" hidden="1" customWidth="1"/>
    <col min="5892" max="5892" width="21.28515625" style="58" customWidth="1"/>
    <col min="5893" max="5893" width="6.42578125" style="58" customWidth="1"/>
    <col min="5894" max="5894" width="11" style="58" customWidth="1"/>
    <col min="5895" max="5895" width="21.28515625" style="58" customWidth="1"/>
    <col min="5896" max="5896" width="6.42578125" style="58" customWidth="1"/>
    <col min="5897" max="5897" width="11" style="58" customWidth="1"/>
    <col min="5898" max="5898" width="21.28515625" style="58" customWidth="1"/>
    <col min="5899" max="5899" width="6.42578125" style="58" customWidth="1"/>
    <col min="5900" max="5900" width="11" style="58" customWidth="1"/>
    <col min="5901" max="5901" width="21.28515625" style="58" customWidth="1"/>
    <col min="5902" max="5902" width="6.42578125" style="58" customWidth="1"/>
    <col min="5903" max="5903" width="11" style="58" customWidth="1"/>
    <col min="5904" max="5904" width="21.28515625" style="58" customWidth="1"/>
    <col min="5905" max="5905" width="6.42578125" style="58" customWidth="1"/>
    <col min="5906" max="5906" width="11" style="58" customWidth="1"/>
    <col min="5907" max="5907" width="21.28515625" style="58" customWidth="1"/>
    <col min="5908" max="5908" width="6.42578125" style="58" customWidth="1"/>
    <col min="5909" max="5909" width="11" style="58" customWidth="1"/>
    <col min="5910" max="5910" width="6" style="58" customWidth="1"/>
    <col min="5911" max="5911" width="13.42578125" style="58" customWidth="1"/>
    <col min="5912" max="5912" width="12.85546875" style="58" customWidth="1"/>
    <col min="5913" max="5914" width="7.5703125" style="58" customWidth="1"/>
    <col min="5915" max="5920" width="0" style="58" hidden="1" customWidth="1"/>
    <col min="5921" max="6144" width="9.140625" style="58"/>
    <col min="6145" max="6145" width="2.140625" style="58" customWidth="1"/>
    <col min="6146" max="6146" width="5.5703125" style="58" customWidth="1"/>
    <col min="6147" max="6147" width="0" style="58" hidden="1" customWidth="1"/>
    <col min="6148" max="6148" width="21.28515625" style="58" customWidth="1"/>
    <col min="6149" max="6149" width="6.42578125" style="58" customWidth="1"/>
    <col min="6150" max="6150" width="11" style="58" customWidth="1"/>
    <col min="6151" max="6151" width="21.28515625" style="58" customWidth="1"/>
    <col min="6152" max="6152" width="6.42578125" style="58" customWidth="1"/>
    <col min="6153" max="6153" width="11" style="58" customWidth="1"/>
    <col min="6154" max="6154" width="21.28515625" style="58" customWidth="1"/>
    <col min="6155" max="6155" width="6.42578125" style="58" customWidth="1"/>
    <col min="6156" max="6156" width="11" style="58" customWidth="1"/>
    <col min="6157" max="6157" width="21.28515625" style="58" customWidth="1"/>
    <col min="6158" max="6158" width="6.42578125" style="58" customWidth="1"/>
    <col min="6159" max="6159" width="11" style="58" customWidth="1"/>
    <col min="6160" max="6160" width="21.28515625" style="58" customWidth="1"/>
    <col min="6161" max="6161" width="6.42578125" style="58" customWidth="1"/>
    <col min="6162" max="6162" width="11" style="58" customWidth="1"/>
    <col min="6163" max="6163" width="21.28515625" style="58" customWidth="1"/>
    <col min="6164" max="6164" width="6.42578125" style="58" customWidth="1"/>
    <col min="6165" max="6165" width="11" style="58" customWidth="1"/>
    <col min="6166" max="6166" width="6" style="58" customWidth="1"/>
    <col min="6167" max="6167" width="13.42578125" style="58" customWidth="1"/>
    <col min="6168" max="6168" width="12.85546875" style="58" customWidth="1"/>
    <col min="6169" max="6170" width="7.5703125" style="58" customWidth="1"/>
    <col min="6171" max="6176" width="0" style="58" hidden="1" customWidth="1"/>
    <col min="6177" max="6400" width="9.140625" style="58"/>
    <col min="6401" max="6401" width="2.140625" style="58" customWidth="1"/>
    <col min="6402" max="6402" width="5.5703125" style="58" customWidth="1"/>
    <col min="6403" max="6403" width="0" style="58" hidden="1" customWidth="1"/>
    <col min="6404" max="6404" width="21.28515625" style="58" customWidth="1"/>
    <col min="6405" max="6405" width="6.42578125" style="58" customWidth="1"/>
    <col min="6406" max="6406" width="11" style="58" customWidth="1"/>
    <col min="6407" max="6407" width="21.28515625" style="58" customWidth="1"/>
    <col min="6408" max="6408" width="6.42578125" style="58" customWidth="1"/>
    <col min="6409" max="6409" width="11" style="58" customWidth="1"/>
    <col min="6410" max="6410" width="21.28515625" style="58" customWidth="1"/>
    <col min="6411" max="6411" width="6.42578125" style="58" customWidth="1"/>
    <col min="6412" max="6412" width="11" style="58" customWidth="1"/>
    <col min="6413" max="6413" width="21.28515625" style="58" customWidth="1"/>
    <col min="6414" max="6414" width="6.42578125" style="58" customWidth="1"/>
    <col min="6415" max="6415" width="11" style="58" customWidth="1"/>
    <col min="6416" max="6416" width="21.28515625" style="58" customWidth="1"/>
    <col min="6417" max="6417" width="6.42578125" style="58" customWidth="1"/>
    <col min="6418" max="6418" width="11" style="58" customWidth="1"/>
    <col min="6419" max="6419" width="21.28515625" style="58" customWidth="1"/>
    <col min="6420" max="6420" width="6.42578125" style="58" customWidth="1"/>
    <col min="6421" max="6421" width="11" style="58" customWidth="1"/>
    <col min="6422" max="6422" width="6" style="58" customWidth="1"/>
    <col min="6423" max="6423" width="13.42578125" style="58" customWidth="1"/>
    <col min="6424" max="6424" width="12.85546875" style="58" customWidth="1"/>
    <col min="6425" max="6426" width="7.5703125" style="58" customWidth="1"/>
    <col min="6427" max="6432" width="0" style="58" hidden="1" customWidth="1"/>
    <col min="6433" max="6656" width="9.140625" style="58"/>
    <col min="6657" max="6657" width="2.140625" style="58" customWidth="1"/>
    <col min="6658" max="6658" width="5.5703125" style="58" customWidth="1"/>
    <col min="6659" max="6659" width="0" style="58" hidden="1" customWidth="1"/>
    <col min="6660" max="6660" width="21.28515625" style="58" customWidth="1"/>
    <col min="6661" max="6661" width="6.42578125" style="58" customWidth="1"/>
    <col min="6662" max="6662" width="11" style="58" customWidth="1"/>
    <col min="6663" max="6663" width="21.28515625" style="58" customWidth="1"/>
    <col min="6664" max="6664" width="6.42578125" style="58" customWidth="1"/>
    <col min="6665" max="6665" width="11" style="58" customWidth="1"/>
    <col min="6666" max="6666" width="21.28515625" style="58" customWidth="1"/>
    <col min="6667" max="6667" width="6.42578125" style="58" customWidth="1"/>
    <col min="6668" max="6668" width="11" style="58" customWidth="1"/>
    <col min="6669" max="6669" width="21.28515625" style="58" customWidth="1"/>
    <col min="6670" max="6670" width="6.42578125" style="58" customWidth="1"/>
    <col min="6671" max="6671" width="11" style="58" customWidth="1"/>
    <col min="6672" max="6672" width="21.28515625" style="58" customWidth="1"/>
    <col min="6673" max="6673" width="6.42578125" style="58" customWidth="1"/>
    <col min="6674" max="6674" width="11" style="58" customWidth="1"/>
    <col min="6675" max="6675" width="21.28515625" style="58" customWidth="1"/>
    <col min="6676" max="6676" width="6.42578125" style="58" customWidth="1"/>
    <col min="6677" max="6677" width="11" style="58" customWidth="1"/>
    <col min="6678" max="6678" width="6" style="58" customWidth="1"/>
    <col min="6679" max="6679" width="13.42578125" style="58" customWidth="1"/>
    <col min="6680" max="6680" width="12.85546875" style="58" customWidth="1"/>
    <col min="6681" max="6682" width="7.5703125" style="58" customWidth="1"/>
    <col min="6683" max="6688" width="0" style="58" hidden="1" customWidth="1"/>
    <col min="6689" max="6912" width="9.140625" style="58"/>
    <col min="6913" max="6913" width="2.140625" style="58" customWidth="1"/>
    <col min="6914" max="6914" width="5.5703125" style="58" customWidth="1"/>
    <col min="6915" max="6915" width="0" style="58" hidden="1" customWidth="1"/>
    <col min="6916" max="6916" width="21.28515625" style="58" customWidth="1"/>
    <col min="6917" max="6917" width="6.42578125" style="58" customWidth="1"/>
    <col min="6918" max="6918" width="11" style="58" customWidth="1"/>
    <col min="6919" max="6919" width="21.28515625" style="58" customWidth="1"/>
    <col min="6920" max="6920" width="6.42578125" style="58" customWidth="1"/>
    <col min="6921" max="6921" width="11" style="58" customWidth="1"/>
    <col min="6922" max="6922" width="21.28515625" style="58" customWidth="1"/>
    <col min="6923" max="6923" width="6.42578125" style="58" customWidth="1"/>
    <col min="6924" max="6924" width="11" style="58" customWidth="1"/>
    <col min="6925" max="6925" width="21.28515625" style="58" customWidth="1"/>
    <col min="6926" max="6926" width="6.42578125" style="58" customWidth="1"/>
    <col min="6927" max="6927" width="11" style="58" customWidth="1"/>
    <col min="6928" max="6928" width="21.28515625" style="58" customWidth="1"/>
    <col min="6929" max="6929" width="6.42578125" style="58" customWidth="1"/>
    <col min="6930" max="6930" width="11" style="58" customWidth="1"/>
    <col min="6931" max="6931" width="21.28515625" style="58" customWidth="1"/>
    <col min="6932" max="6932" width="6.42578125" style="58" customWidth="1"/>
    <col min="6933" max="6933" width="11" style="58" customWidth="1"/>
    <col min="6934" max="6934" width="6" style="58" customWidth="1"/>
    <col min="6935" max="6935" width="13.42578125" style="58" customWidth="1"/>
    <col min="6936" max="6936" width="12.85546875" style="58" customWidth="1"/>
    <col min="6937" max="6938" width="7.5703125" style="58" customWidth="1"/>
    <col min="6939" max="6944" width="0" style="58" hidden="1" customWidth="1"/>
    <col min="6945" max="7168" width="9.140625" style="58"/>
    <col min="7169" max="7169" width="2.140625" style="58" customWidth="1"/>
    <col min="7170" max="7170" width="5.5703125" style="58" customWidth="1"/>
    <col min="7171" max="7171" width="0" style="58" hidden="1" customWidth="1"/>
    <col min="7172" max="7172" width="21.28515625" style="58" customWidth="1"/>
    <col min="7173" max="7173" width="6.42578125" style="58" customWidth="1"/>
    <col min="7174" max="7174" width="11" style="58" customWidth="1"/>
    <col min="7175" max="7175" width="21.28515625" style="58" customWidth="1"/>
    <col min="7176" max="7176" width="6.42578125" style="58" customWidth="1"/>
    <col min="7177" max="7177" width="11" style="58" customWidth="1"/>
    <col min="7178" max="7178" width="21.28515625" style="58" customWidth="1"/>
    <col min="7179" max="7179" width="6.42578125" style="58" customWidth="1"/>
    <col min="7180" max="7180" width="11" style="58" customWidth="1"/>
    <col min="7181" max="7181" width="21.28515625" style="58" customWidth="1"/>
    <col min="7182" max="7182" width="6.42578125" style="58" customWidth="1"/>
    <col min="7183" max="7183" width="11" style="58" customWidth="1"/>
    <col min="7184" max="7184" width="21.28515625" style="58" customWidth="1"/>
    <col min="7185" max="7185" width="6.42578125" style="58" customWidth="1"/>
    <col min="7186" max="7186" width="11" style="58" customWidth="1"/>
    <col min="7187" max="7187" width="21.28515625" style="58" customWidth="1"/>
    <col min="7188" max="7188" width="6.42578125" style="58" customWidth="1"/>
    <col min="7189" max="7189" width="11" style="58" customWidth="1"/>
    <col min="7190" max="7190" width="6" style="58" customWidth="1"/>
    <col min="7191" max="7191" width="13.42578125" style="58" customWidth="1"/>
    <col min="7192" max="7192" width="12.85546875" style="58" customWidth="1"/>
    <col min="7193" max="7194" width="7.5703125" style="58" customWidth="1"/>
    <col min="7195" max="7200" width="0" style="58" hidden="1" customWidth="1"/>
    <col min="7201" max="7424" width="9.140625" style="58"/>
    <col min="7425" max="7425" width="2.140625" style="58" customWidth="1"/>
    <col min="7426" max="7426" width="5.5703125" style="58" customWidth="1"/>
    <col min="7427" max="7427" width="0" style="58" hidden="1" customWidth="1"/>
    <col min="7428" max="7428" width="21.28515625" style="58" customWidth="1"/>
    <col min="7429" max="7429" width="6.42578125" style="58" customWidth="1"/>
    <col min="7430" max="7430" width="11" style="58" customWidth="1"/>
    <col min="7431" max="7431" width="21.28515625" style="58" customWidth="1"/>
    <col min="7432" max="7432" width="6.42578125" style="58" customWidth="1"/>
    <col min="7433" max="7433" width="11" style="58" customWidth="1"/>
    <col min="7434" max="7434" width="21.28515625" style="58" customWidth="1"/>
    <col min="7435" max="7435" width="6.42578125" style="58" customWidth="1"/>
    <col min="7436" max="7436" width="11" style="58" customWidth="1"/>
    <col min="7437" max="7437" width="21.28515625" style="58" customWidth="1"/>
    <col min="7438" max="7438" width="6.42578125" style="58" customWidth="1"/>
    <col min="7439" max="7439" width="11" style="58" customWidth="1"/>
    <col min="7440" max="7440" width="21.28515625" style="58" customWidth="1"/>
    <col min="7441" max="7441" width="6.42578125" style="58" customWidth="1"/>
    <col min="7442" max="7442" width="11" style="58" customWidth="1"/>
    <col min="7443" max="7443" width="21.28515625" style="58" customWidth="1"/>
    <col min="7444" max="7444" width="6.42578125" style="58" customWidth="1"/>
    <col min="7445" max="7445" width="11" style="58" customWidth="1"/>
    <col min="7446" max="7446" width="6" style="58" customWidth="1"/>
    <col min="7447" max="7447" width="13.42578125" style="58" customWidth="1"/>
    <col min="7448" max="7448" width="12.85546875" style="58" customWidth="1"/>
    <col min="7449" max="7450" width="7.5703125" style="58" customWidth="1"/>
    <col min="7451" max="7456" width="0" style="58" hidden="1" customWidth="1"/>
    <col min="7457" max="7680" width="9.140625" style="58"/>
    <col min="7681" max="7681" width="2.140625" style="58" customWidth="1"/>
    <col min="7682" max="7682" width="5.5703125" style="58" customWidth="1"/>
    <col min="7683" max="7683" width="0" style="58" hidden="1" customWidth="1"/>
    <col min="7684" max="7684" width="21.28515625" style="58" customWidth="1"/>
    <col min="7685" max="7685" width="6.42578125" style="58" customWidth="1"/>
    <col min="7686" max="7686" width="11" style="58" customWidth="1"/>
    <col min="7687" max="7687" width="21.28515625" style="58" customWidth="1"/>
    <col min="7688" max="7688" width="6.42578125" style="58" customWidth="1"/>
    <col min="7689" max="7689" width="11" style="58" customWidth="1"/>
    <col min="7690" max="7690" width="21.28515625" style="58" customWidth="1"/>
    <col min="7691" max="7691" width="6.42578125" style="58" customWidth="1"/>
    <col min="7692" max="7692" width="11" style="58" customWidth="1"/>
    <col min="7693" max="7693" width="21.28515625" style="58" customWidth="1"/>
    <col min="7694" max="7694" width="6.42578125" style="58" customWidth="1"/>
    <col min="7695" max="7695" width="11" style="58" customWidth="1"/>
    <col min="7696" max="7696" width="21.28515625" style="58" customWidth="1"/>
    <col min="7697" max="7697" width="6.42578125" style="58" customWidth="1"/>
    <col min="7698" max="7698" width="11" style="58" customWidth="1"/>
    <col min="7699" max="7699" width="21.28515625" style="58" customWidth="1"/>
    <col min="7700" max="7700" width="6.42578125" style="58" customWidth="1"/>
    <col min="7701" max="7701" width="11" style="58" customWidth="1"/>
    <col min="7702" max="7702" width="6" style="58" customWidth="1"/>
    <col min="7703" max="7703" width="13.42578125" style="58" customWidth="1"/>
    <col min="7704" max="7704" width="12.85546875" style="58" customWidth="1"/>
    <col min="7705" max="7706" width="7.5703125" style="58" customWidth="1"/>
    <col min="7707" max="7712" width="0" style="58" hidden="1" customWidth="1"/>
    <col min="7713" max="7936" width="9.140625" style="58"/>
    <col min="7937" max="7937" width="2.140625" style="58" customWidth="1"/>
    <col min="7938" max="7938" width="5.5703125" style="58" customWidth="1"/>
    <col min="7939" max="7939" width="0" style="58" hidden="1" customWidth="1"/>
    <col min="7940" max="7940" width="21.28515625" style="58" customWidth="1"/>
    <col min="7941" max="7941" width="6.42578125" style="58" customWidth="1"/>
    <col min="7942" max="7942" width="11" style="58" customWidth="1"/>
    <col min="7943" max="7943" width="21.28515625" style="58" customWidth="1"/>
    <col min="7944" max="7944" width="6.42578125" style="58" customWidth="1"/>
    <col min="7945" max="7945" width="11" style="58" customWidth="1"/>
    <col min="7946" max="7946" width="21.28515625" style="58" customWidth="1"/>
    <col min="7947" max="7947" width="6.42578125" style="58" customWidth="1"/>
    <col min="7948" max="7948" width="11" style="58" customWidth="1"/>
    <col min="7949" max="7949" width="21.28515625" style="58" customWidth="1"/>
    <col min="7950" max="7950" width="6.42578125" style="58" customWidth="1"/>
    <col min="7951" max="7951" width="11" style="58" customWidth="1"/>
    <col min="7952" max="7952" width="21.28515625" style="58" customWidth="1"/>
    <col min="7953" max="7953" width="6.42578125" style="58" customWidth="1"/>
    <col min="7954" max="7954" width="11" style="58" customWidth="1"/>
    <col min="7955" max="7955" width="21.28515625" style="58" customWidth="1"/>
    <col min="7956" max="7956" width="6.42578125" style="58" customWidth="1"/>
    <col min="7957" max="7957" width="11" style="58" customWidth="1"/>
    <col min="7958" max="7958" width="6" style="58" customWidth="1"/>
    <col min="7959" max="7959" width="13.42578125" style="58" customWidth="1"/>
    <col min="7960" max="7960" width="12.85546875" style="58" customWidth="1"/>
    <col min="7961" max="7962" width="7.5703125" style="58" customWidth="1"/>
    <col min="7963" max="7968" width="0" style="58" hidden="1" customWidth="1"/>
    <col min="7969" max="8192" width="9.140625" style="58"/>
    <col min="8193" max="8193" width="2.140625" style="58" customWidth="1"/>
    <col min="8194" max="8194" width="5.5703125" style="58" customWidth="1"/>
    <col min="8195" max="8195" width="0" style="58" hidden="1" customWidth="1"/>
    <col min="8196" max="8196" width="21.28515625" style="58" customWidth="1"/>
    <col min="8197" max="8197" width="6.42578125" style="58" customWidth="1"/>
    <col min="8198" max="8198" width="11" style="58" customWidth="1"/>
    <col min="8199" max="8199" width="21.28515625" style="58" customWidth="1"/>
    <col min="8200" max="8200" width="6.42578125" style="58" customWidth="1"/>
    <col min="8201" max="8201" width="11" style="58" customWidth="1"/>
    <col min="8202" max="8202" width="21.28515625" style="58" customWidth="1"/>
    <col min="8203" max="8203" width="6.42578125" style="58" customWidth="1"/>
    <col min="8204" max="8204" width="11" style="58" customWidth="1"/>
    <col min="8205" max="8205" width="21.28515625" style="58" customWidth="1"/>
    <col min="8206" max="8206" width="6.42578125" style="58" customWidth="1"/>
    <col min="8207" max="8207" width="11" style="58" customWidth="1"/>
    <col min="8208" max="8208" width="21.28515625" style="58" customWidth="1"/>
    <col min="8209" max="8209" width="6.42578125" style="58" customWidth="1"/>
    <col min="8210" max="8210" width="11" style="58" customWidth="1"/>
    <col min="8211" max="8211" width="21.28515625" style="58" customWidth="1"/>
    <col min="8212" max="8212" width="6.42578125" style="58" customWidth="1"/>
    <col min="8213" max="8213" width="11" style="58" customWidth="1"/>
    <col min="8214" max="8214" width="6" style="58" customWidth="1"/>
    <col min="8215" max="8215" width="13.42578125" style="58" customWidth="1"/>
    <col min="8216" max="8216" width="12.85546875" style="58" customWidth="1"/>
    <col min="8217" max="8218" width="7.5703125" style="58" customWidth="1"/>
    <col min="8219" max="8224" width="0" style="58" hidden="1" customWidth="1"/>
    <col min="8225" max="8448" width="9.140625" style="58"/>
    <col min="8449" max="8449" width="2.140625" style="58" customWidth="1"/>
    <col min="8450" max="8450" width="5.5703125" style="58" customWidth="1"/>
    <col min="8451" max="8451" width="0" style="58" hidden="1" customWidth="1"/>
    <col min="8452" max="8452" width="21.28515625" style="58" customWidth="1"/>
    <col min="8453" max="8453" width="6.42578125" style="58" customWidth="1"/>
    <col min="8454" max="8454" width="11" style="58" customWidth="1"/>
    <col min="8455" max="8455" width="21.28515625" style="58" customWidth="1"/>
    <col min="8456" max="8456" width="6.42578125" style="58" customWidth="1"/>
    <col min="8457" max="8457" width="11" style="58" customWidth="1"/>
    <col min="8458" max="8458" width="21.28515625" style="58" customWidth="1"/>
    <col min="8459" max="8459" width="6.42578125" style="58" customWidth="1"/>
    <col min="8460" max="8460" width="11" style="58" customWidth="1"/>
    <col min="8461" max="8461" width="21.28515625" style="58" customWidth="1"/>
    <col min="8462" max="8462" width="6.42578125" style="58" customWidth="1"/>
    <col min="8463" max="8463" width="11" style="58" customWidth="1"/>
    <col min="8464" max="8464" width="21.28515625" style="58" customWidth="1"/>
    <col min="8465" max="8465" width="6.42578125" style="58" customWidth="1"/>
    <col min="8466" max="8466" width="11" style="58" customWidth="1"/>
    <col min="8467" max="8467" width="21.28515625" style="58" customWidth="1"/>
    <col min="8468" max="8468" width="6.42578125" style="58" customWidth="1"/>
    <col min="8469" max="8469" width="11" style="58" customWidth="1"/>
    <col min="8470" max="8470" width="6" style="58" customWidth="1"/>
    <col min="8471" max="8471" width="13.42578125" style="58" customWidth="1"/>
    <col min="8472" max="8472" width="12.85546875" style="58" customWidth="1"/>
    <col min="8473" max="8474" width="7.5703125" style="58" customWidth="1"/>
    <col min="8475" max="8480" width="0" style="58" hidden="1" customWidth="1"/>
    <col min="8481" max="8704" width="9.140625" style="58"/>
    <col min="8705" max="8705" width="2.140625" style="58" customWidth="1"/>
    <col min="8706" max="8706" width="5.5703125" style="58" customWidth="1"/>
    <col min="8707" max="8707" width="0" style="58" hidden="1" customWidth="1"/>
    <col min="8708" max="8708" width="21.28515625" style="58" customWidth="1"/>
    <col min="8709" max="8709" width="6.42578125" style="58" customWidth="1"/>
    <col min="8710" max="8710" width="11" style="58" customWidth="1"/>
    <col min="8711" max="8711" width="21.28515625" style="58" customWidth="1"/>
    <col min="8712" max="8712" width="6.42578125" style="58" customWidth="1"/>
    <col min="8713" max="8713" width="11" style="58" customWidth="1"/>
    <col min="8714" max="8714" width="21.28515625" style="58" customWidth="1"/>
    <col min="8715" max="8715" width="6.42578125" style="58" customWidth="1"/>
    <col min="8716" max="8716" width="11" style="58" customWidth="1"/>
    <col min="8717" max="8717" width="21.28515625" style="58" customWidth="1"/>
    <col min="8718" max="8718" width="6.42578125" style="58" customWidth="1"/>
    <col min="8719" max="8719" width="11" style="58" customWidth="1"/>
    <col min="8720" max="8720" width="21.28515625" style="58" customWidth="1"/>
    <col min="8721" max="8721" width="6.42578125" style="58" customWidth="1"/>
    <col min="8722" max="8722" width="11" style="58" customWidth="1"/>
    <col min="8723" max="8723" width="21.28515625" style="58" customWidth="1"/>
    <col min="8724" max="8724" width="6.42578125" style="58" customWidth="1"/>
    <col min="8725" max="8725" width="11" style="58" customWidth="1"/>
    <col min="8726" max="8726" width="6" style="58" customWidth="1"/>
    <col min="8727" max="8727" width="13.42578125" style="58" customWidth="1"/>
    <col min="8728" max="8728" width="12.85546875" style="58" customWidth="1"/>
    <col min="8729" max="8730" width="7.5703125" style="58" customWidth="1"/>
    <col min="8731" max="8736" width="0" style="58" hidden="1" customWidth="1"/>
    <col min="8737" max="8960" width="9.140625" style="58"/>
    <col min="8961" max="8961" width="2.140625" style="58" customWidth="1"/>
    <col min="8962" max="8962" width="5.5703125" style="58" customWidth="1"/>
    <col min="8963" max="8963" width="0" style="58" hidden="1" customWidth="1"/>
    <col min="8964" max="8964" width="21.28515625" style="58" customWidth="1"/>
    <col min="8965" max="8965" width="6.42578125" style="58" customWidth="1"/>
    <col min="8966" max="8966" width="11" style="58" customWidth="1"/>
    <col min="8967" max="8967" width="21.28515625" style="58" customWidth="1"/>
    <col min="8968" max="8968" width="6.42578125" style="58" customWidth="1"/>
    <col min="8969" max="8969" width="11" style="58" customWidth="1"/>
    <col min="8970" max="8970" width="21.28515625" style="58" customWidth="1"/>
    <col min="8971" max="8971" width="6.42578125" style="58" customWidth="1"/>
    <col min="8972" max="8972" width="11" style="58" customWidth="1"/>
    <col min="8973" max="8973" width="21.28515625" style="58" customWidth="1"/>
    <col min="8974" max="8974" width="6.42578125" style="58" customWidth="1"/>
    <col min="8975" max="8975" width="11" style="58" customWidth="1"/>
    <col min="8976" max="8976" width="21.28515625" style="58" customWidth="1"/>
    <col min="8977" max="8977" width="6.42578125" style="58" customWidth="1"/>
    <col min="8978" max="8978" width="11" style="58" customWidth="1"/>
    <col min="8979" max="8979" width="21.28515625" style="58" customWidth="1"/>
    <col min="8980" max="8980" width="6.42578125" style="58" customWidth="1"/>
    <col min="8981" max="8981" width="11" style="58" customWidth="1"/>
    <col min="8982" max="8982" width="6" style="58" customWidth="1"/>
    <col min="8983" max="8983" width="13.42578125" style="58" customWidth="1"/>
    <col min="8984" max="8984" width="12.85546875" style="58" customWidth="1"/>
    <col min="8985" max="8986" width="7.5703125" style="58" customWidth="1"/>
    <col min="8987" max="8992" width="0" style="58" hidden="1" customWidth="1"/>
    <col min="8993" max="9216" width="9.140625" style="58"/>
    <col min="9217" max="9217" width="2.140625" style="58" customWidth="1"/>
    <col min="9218" max="9218" width="5.5703125" style="58" customWidth="1"/>
    <col min="9219" max="9219" width="0" style="58" hidden="1" customWidth="1"/>
    <col min="9220" max="9220" width="21.28515625" style="58" customWidth="1"/>
    <col min="9221" max="9221" width="6.42578125" style="58" customWidth="1"/>
    <col min="9222" max="9222" width="11" style="58" customWidth="1"/>
    <col min="9223" max="9223" width="21.28515625" style="58" customWidth="1"/>
    <col min="9224" max="9224" width="6.42578125" style="58" customWidth="1"/>
    <col min="9225" max="9225" width="11" style="58" customWidth="1"/>
    <col min="9226" max="9226" width="21.28515625" style="58" customWidth="1"/>
    <col min="9227" max="9227" width="6.42578125" style="58" customWidth="1"/>
    <col min="9228" max="9228" width="11" style="58" customWidth="1"/>
    <col min="9229" max="9229" width="21.28515625" style="58" customWidth="1"/>
    <col min="9230" max="9230" width="6.42578125" style="58" customWidth="1"/>
    <col min="9231" max="9231" width="11" style="58" customWidth="1"/>
    <col min="9232" max="9232" width="21.28515625" style="58" customWidth="1"/>
    <col min="9233" max="9233" width="6.42578125" style="58" customWidth="1"/>
    <col min="9234" max="9234" width="11" style="58" customWidth="1"/>
    <col min="9235" max="9235" width="21.28515625" style="58" customWidth="1"/>
    <col min="9236" max="9236" width="6.42578125" style="58" customWidth="1"/>
    <col min="9237" max="9237" width="11" style="58" customWidth="1"/>
    <col min="9238" max="9238" width="6" style="58" customWidth="1"/>
    <col min="9239" max="9239" width="13.42578125" style="58" customWidth="1"/>
    <col min="9240" max="9240" width="12.85546875" style="58" customWidth="1"/>
    <col min="9241" max="9242" width="7.5703125" style="58" customWidth="1"/>
    <col min="9243" max="9248" width="0" style="58" hidden="1" customWidth="1"/>
    <col min="9249" max="9472" width="9.140625" style="58"/>
    <col min="9473" max="9473" width="2.140625" style="58" customWidth="1"/>
    <col min="9474" max="9474" width="5.5703125" style="58" customWidth="1"/>
    <col min="9475" max="9475" width="0" style="58" hidden="1" customWidth="1"/>
    <col min="9476" max="9476" width="21.28515625" style="58" customWidth="1"/>
    <col min="9477" max="9477" width="6.42578125" style="58" customWidth="1"/>
    <col min="9478" max="9478" width="11" style="58" customWidth="1"/>
    <col min="9479" max="9479" width="21.28515625" style="58" customWidth="1"/>
    <col min="9480" max="9480" width="6.42578125" style="58" customWidth="1"/>
    <col min="9481" max="9481" width="11" style="58" customWidth="1"/>
    <col min="9482" max="9482" width="21.28515625" style="58" customWidth="1"/>
    <col min="9483" max="9483" width="6.42578125" style="58" customWidth="1"/>
    <col min="9484" max="9484" width="11" style="58" customWidth="1"/>
    <col min="9485" max="9485" width="21.28515625" style="58" customWidth="1"/>
    <col min="9486" max="9486" width="6.42578125" style="58" customWidth="1"/>
    <col min="9487" max="9487" width="11" style="58" customWidth="1"/>
    <col min="9488" max="9488" width="21.28515625" style="58" customWidth="1"/>
    <col min="9489" max="9489" width="6.42578125" style="58" customWidth="1"/>
    <col min="9490" max="9490" width="11" style="58" customWidth="1"/>
    <col min="9491" max="9491" width="21.28515625" style="58" customWidth="1"/>
    <col min="9492" max="9492" width="6.42578125" style="58" customWidth="1"/>
    <col min="9493" max="9493" width="11" style="58" customWidth="1"/>
    <col min="9494" max="9494" width="6" style="58" customWidth="1"/>
    <col min="9495" max="9495" width="13.42578125" style="58" customWidth="1"/>
    <col min="9496" max="9496" width="12.85546875" style="58" customWidth="1"/>
    <col min="9497" max="9498" width="7.5703125" style="58" customWidth="1"/>
    <col min="9499" max="9504" width="0" style="58" hidden="1" customWidth="1"/>
    <col min="9505" max="9728" width="9.140625" style="58"/>
    <col min="9729" max="9729" width="2.140625" style="58" customWidth="1"/>
    <col min="9730" max="9730" width="5.5703125" style="58" customWidth="1"/>
    <col min="9731" max="9731" width="0" style="58" hidden="1" customWidth="1"/>
    <col min="9732" max="9732" width="21.28515625" style="58" customWidth="1"/>
    <col min="9733" max="9733" width="6.42578125" style="58" customWidth="1"/>
    <col min="9734" max="9734" width="11" style="58" customWidth="1"/>
    <col min="9735" max="9735" width="21.28515625" style="58" customWidth="1"/>
    <col min="9736" max="9736" width="6.42578125" style="58" customWidth="1"/>
    <col min="9737" max="9737" width="11" style="58" customWidth="1"/>
    <col min="9738" max="9738" width="21.28515625" style="58" customWidth="1"/>
    <col min="9739" max="9739" width="6.42578125" style="58" customWidth="1"/>
    <col min="9740" max="9740" width="11" style="58" customWidth="1"/>
    <col min="9741" max="9741" width="21.28515625" style="58" customWidth="1"/>
    <col min="9742" max="9742" width="6.42578125" style="58" customWidth="1"/>
    <col min="9743" max="9743" width="11" style="58" customWidth="1"/>
    <col min="9744" max="9744" width="21.28515625" style="58" customWidth="1"/>
    <col min="9745" max="9745" width="6.42578125" style="58" customWidth="1"/>
    <col min="9746" max="9746" width="11" style="58" customWidth="1"/>
    <col min="9747" max="9747" width="21.28515625" style="58" customWidth="1"/>
    <col min="9748" max="9748" width="6.42578125" style="58" customWidth="1"/>
    <col min="9749" max="9749" width="11" style="58" customWidth="1"/>
    <col min="9750" max="9750" width="6" style="58" customWidth="1"/>
    <col min="9751" max="9751" width="13.42578125" style="58" customWidth="1"/>
    <col min="9752" max="9752" width="12.85546875" style="58" customWidth="1"/>
    <col min="9753" max="9754" width="7.5703125" style="58" customWidth="1"/>
    <col min="9755" max="9760" width="0" style="58" hidden="1" customWidth="1"/>
    <col min="9761" max="9984" width="9.140625" style="58"/>
    <col min="9985" max="9985" width="2.140625" style="58" customWidth="1"/>
    <col min="9986" max="9986" width="5.5703125" style="58" customWidth="1"/>
    <col min="9987" max="9987" width="0" style="58" hidden="1" customWidth="1"/>
    <col min="9988" max="9988" width="21.28515625" style="58" customWidth="1"/>
    <col min="9989" max="9989" width="6.42578125" style="58" customWidth="1"/>
    <col min="9990" max="9990" width="11" style="58" customWidth="1"/>
    <col min="9991" max="9991" width="21.28515625" style="58" customWidth="1"/>
    <col min="9992" max="9992" width="6.42578125" style="58" customWidth="1"/>
    <col min="9993" max="9993" width="11" style="58" customWidth="1"/>
    <col min="9994" max="9994" width="21.28515625" style="58" customWidth="1"/>
    <col min="9995" max="9995" width="6.42578125" style="58" customWidth="1"/>
    <col min="9996" max="9996" width="11" style="58" customWidth="1"/>
    <col min="9997" max="9997" width="21.28515625" style="58" customWidth="1"/>
    <col min="9998" max="9998" width="6.42578125" style="58" customWidth="1"/>
    <col min="9999" max="9999" width="11" style="58" customWidth="1"/>
    <col min="10000" max="10000" width="21.28515625" style="58" customWidth="1"/>
    <col min="10001" max="10001" width="6.42578125" style="58" customWidth="1"/>
    <col min="10002" max="10002" width="11" style="58" customWidth="1"/>
    <col min="10003" max="10003" width="21.28515625" style="58" customWidth="1"/>
    <col min="10004" max="10004" width="6.42578125" style="58" customWidth="1"/>
    <col min="10005" max="10005" width="11" style="58" customWidth="1"/>
    <col min="10006" max="10006" width="6" style="58" customWidth="1"/>
    <col min="10007" max="10007" width="13.42578125" style="58" customWidth="1"/>
    <col min="10008" max="10008" width="12.85546875" style="58" customWidth="1"/>
    <col min="10009" max="10010" width="7.5703125" style="58" customWidth="1"/>
    <col min="10011" max="10016" width="0" style="58" hidden="1" customWidth="1"/>
    <col min="10017" max="10240" width="9.140625" style="58"/>
    <col min="10241" max="10241" width="2.140625" style="58" customWidth="1"/>
    <col min="10242" max="10242" width="5.5703125" style="58" customWidth="1"/>
    <col min="10243" max="10243" width="0" style="58" hidden="1" customWidth="1"/>
    <col min="10244" max="10244" width="21.28515625" style="58" customWidth="1"/>
    <col min="10245" max="10245" width="6.42578125" style="58" customWidth="1"/>
    <col min="10246" max="10246" width="11" style="58" customWidth="1"/>
    <col min="10247" max="10247" width="21.28515625" style="58" customWidth="1"/>
    <col min="10248" max="10248" width="6.42578125" style="58" customWidth="1"/>
    <col min="10249" max="10249" width="11" style="58" customWidth="1"/>
    <col min="10250" max="10250" width="21.28515625" style="58" customWidth="1"/>
    <col min="10251" max="10251" width="6.42578125" style="58" customWidth="1"/>
    <col min="10252" max="10252" width="11" style="58" customWidth="1"/>
    <col min="10253" max="10253" width="21.28515625" style="58" customWidth="1"/>
    <col min="10254" max="10254" width="6.42578125" style="58" customWidth="1"/>
    <col min="10255" max="10255" width="11" style="58" customWidth="1"/>
    <col min="10256" max="10256" width="21.28515625" style="58" customWidth="1"/>
    <col min="10257" max="10257" width="6.42578125" style="58" customWidth="1"/>
    <col min="10258" max="10258" width="11" style="58" customWidth="1"/>
    <col min="10259" max="10259" width="21.28515625" style="58" customWidth="1"/>
    <col min="10260" max="10260" width="6.42578125" style="58" customWidth="1"/>
    <col min="10261" max="10261" width="11" style="58" customWidth="1"/>
    <col min="10262" max="10262" width="6" style="58" customWidth="1"/>
    <col min="10263" max="10263" width="13.42578125" style="58" customWidth="1"/>
    <col min="10264" max="10264" width="12.85546875" style="58" customWidth="1"/>
    <col min="10265" max="10266" width="7.5703125" style="58" customWidth="1"/>
    <col min="10267" max="10272" width="0" style="58" hidden="1" customWidth="1"/>
    <col min="10273" max="10496" width="9.140625" style="58"/>
    <col min="10497" max="10497" width="2.140625" style="58" customWidth="1"/>
    <col min="10498" max="10498" width="5.5703125" style="58" customWidth="1"/>
    <col min="10499" max="10499" width="0" style="58" hidden="1" customWidth="1"/>
    <col min="10500" max="10500" width="21.28515625" style="58" customWidth="1"/>
    <col min="10501" max="10501" width="6.42578125" style="58" customWidth="1"/>
    <col min="10502" max="10502" width="11" style="58" customWidth="1"/>
    <col min="10503" max="10503" width="21.28515625" style="58" customWidth="1"/>
    <col min="10504" max="10504" width="6.42578125" style="58" customWidth="1"/>
    <col min="10505" max="10505" width="11" style="58" customWidth="1"/>
    <col min="10506" max="10506" width="21.28515625" style="58" customWidth="1"/>
    <col min="10507" max="10507" width="6.42578125" style="58" customWidth="1"/>
    <col min="10508" max="10508" width="11" style="58" customWidth="1"/>
    <col min="10509" max="10509" width="21.28515625" style="58" customWidth="1"/>
    <col min="10510" max="10510" width="6.42578125" style="58" customWidth="1"/>
    <col min="10511" max="10511" width="11" style="58" customWidth="1"/>
    <col min="10512" max="10512" width="21.28515625" style="58" customWidth="1"/>
    <col min="10513" max="10513" width="6.42578125" style="58" customWidth="1"/>
    <col min="10514" max="10514" width="11" style="58" customWidth="1"/>
    <col min="10515" max="10515" width="21.28515625" style="58" customWidth="1"/>
    <col min="10516" max="10516" width="6.42578125" style="58" customWidth="1"/>
    <col min="10517" max="10517" width="11" style="58" customWidth="1"/>
    <col min="10518" max="10518" width="6" style="58" customWidth="1"/>
    <col min="10519" max="10519" width="13.42578125" style="58" customWidth="1"/>
    <col min="10520" max="10520" width="12.85546875" style="58" customWidth="1"/>
    <col min="10521" max="10522" width="7.5703125" style="58" customWidth="1"/>
    <col min="10523" max="10528" width="0" style="58" hidden="1" customWidth="1"/>
    <col min="10529" max="10752" width="9.140625" style="58"/>
    <col min="10753" max="10753" width="2.140625" style="58" customWidth="1"/>
    <col min="10754" max="10754" width="5.5703125" style="58" customWidth="1"/>
    <col min="10755" max="10755" width="0" style="58" hidden="1" customWidth="1"/>
    <col min="10756" max="10756" width="21.28515625" style="58" customWidth="1"/>
    <col min="10757" max="10757" width="6.42578125" style="58" customWidth="1"/>
    <col min="10758" max="10758" width="11" style="58" customWidth="1"/>
    <col min="10759" max="10759" width="21.28515625" style="58" customWidth="1"/>
    <col min="10760" max="10760" width="6.42578125" style="58" customWidth="1"/>
    <col min="10761" max="10761" width="11" style="58" customWidth="1"/>
    <col min="10762" max="10762" width="21.28515625" style="58" customWidth="1"/>
    <col min="10763" max="10763" width="6.42578125" style="58" customWidth="1"/>
    <col min="10764" max="10764" width="11" style="58" customWidth="1"/>
    <col min="10765" max="10765" width="21.28515625" style="58" customWidth="1"/>
    <col min="10766" max="10766" width="6.42578125" style="58" customWidth="1"/>
    <col min="10767" max="10767" width="11" style="58" customWidth="1"/>
    <col min="10768" max="10768" width="21.28515625" style="58" customWidth="1"/>
    <col min="10769" max="10769" width="6.42578125" style="58" customWidth="1"/>
    <col min="10770" max="10770" width="11" style="58" customWidth="1"/>
    <col min="10771" max="10771" width="21.28515625" style="58" customWidth="1"/>
    <col min="10772" max="10772" width="6.42578125" style="58" customWidth="1"/>
    <col min="10773" max="10773" width="11" style="58" customWidth="1"/>
    <col min="10774" max="10774" width="6" style="58" customWidth="1"/>
    <col min="10775" max="10775" width="13.42578125" style="58" customWidth="1"/>
    <col min="10776" max="10776" width="12.85546875" style="58" customWidth="1"/>
    <col min="10777" max="10778" width="7.5703125" style="58" customWidth="1"/>
    <col min="10779" max="10784" width="0" style="58" hidden="1" customWidth="1"/>
    <col min="10785" max="11008" width="9.140625" style="58"/>
    <col min="11009" max="11009" width="2.140625" style="58" customWidth="1"/>
    <col min="11010" max="11010" width="5.5703125" style="58" customWidth="1"/>
    <col min="11011" max="11011" width="0" style="58" hidden="1" customWidth="1"/>
    <col min="11012" max="11012" width="21.28515625" style="58" customWidth="1"/>
    <col min="11013" max="11013" width="6.42578125" style="58" customWidth="1"/>
    <col min="11014" max="11014" width="11" style="58" customWidth="1"/>
    <col min="11015" max="11015" width="21.28515625" style="58" customWidth="1"/>
    <col min="11016" max="11016" width="6.42578125" style="58" customWidth="1"/>
    <col min="11017" max="11017" width="11" style="58" customWidth="1"/>
    <col min="11018" max="11018" width="21.28515625" style="58" customWidth="1"/>
    <col min="11019" max="11019" width="6.42578125" style="58" customWidth="1"/>
    <col min="11020" max="11020" width="11" style="58" customWidth="1"/>
    <col min="11021" max="11021" width="21.28515625" style="58" customWidth="1"/>
    <col min="11022" max="11022" width="6.42578125" style="58" customWidth="1"/>
    <col min="11023" max="11023" width="11" style="58" customWidth="1"/>
    <col min="11024" max="11024" width="21.28515625" style="58" customWidth="1"/>
    <col min="11025" max="11025" width="6.42578125" style="58" customWidth="1"/>
    <col min="11026" max="11026" width="11" style="58" customWidth="1"/>
    <col min="11027" max="11027" width="21.28515625" style="58" customWidth="1"/>
    <col min="11028" max="11028" width="6.42578125" style="58" customWidth="1"/>
    <col min="11029" max="11029" width="11" style="58" customWidth="1"/>
    <col min="11030" max="11030" width="6" style="58" customWidth="1"/>
    <col min="11031" max="11031" width="13.42578125" style="58" customWidth="1"/>
    <col min="11032" max="11032" width="12.85546875" style="58" customWidth="1"/>
    <col min="11033" max="11034" width="7.5703125" style="58" customWidth="1"/>
    <col min="11035" max="11040" width="0" style="58" hidden="1" customWidth="1"/>
    <col min="11041" max="11264" width="9.140625" style="58"/>
    <col min="11265" max="11265" width="2.140625" style="58" customWidth="1"/>
    <col min="11266" max="11266" width="5.5703125" style="58" customWidth="1"/>
    <col min="11267" max="11267" width="0" style="58" hidden="1" customWidth="1"/>
    <col min="11268" max="11268" width="21.28515625" style="58" customWidth="1"/>
    <col min="11269" max="11269" width="6.42578125" style="58" customWidth="1"/>
    <col min="11270" max="11270" width="11" style="58" customWidth="1"/>
    <col min="11271" max="11271" width="21.28515625" style="58" customWidth="1"/>
    <col min="11272" max="11272" width="6.42578125" style="58" customWidth="1"/>
    <col min="11273" max="11273" width="11" style="58" customWidth="1"/>
    <col min="11274" max="11274" width="21.28515625" style="58" customWidth="1"/>
    <col min="11275" max="11275" width="6.42578125" style="58" customWidth="1"/>
    <col min="11276" max="11276" width="11" style="58" customWidth="1"/>
    <col min="11277" max="11277" width="21.28515625" style="58" customWidth="1"/>
    <col min="11278" max="11278" width="6.42578125" style="58" customWidth="1"/>
    <col min="11279" max="11279" width="11" style="58" customWidth="1"/>
    <col min="11280" max="11280" width="21.28515625" style="58" customWidth="1"/>
    <col min="11281" max="11281" width="6.42578125" style="58" customWidth="1"/>
    <col min="11282" max="11282" width="11" style="58" customWidth="1"/>
    <col min="11283" max="11283" width="21.28515625" style="58" customWidth="1"/>
    <col min="11284" max="11284" width="6.42578125" style="58" customWidth="1"/>
    <col min="11285" max="11285" width="11" style="58" customWidth="1"/>
    <col min="11286" max="11286" width="6" style="58" customWidth="1"/>
    <col min="11287" max="11287" width="13.42578125" style="58" customWidth="1"/>
    <col min="11288" max="11288" width="12.85546875" style="58" customWidth="1"/>
    <col min="11289" max="11290" width="7.5703125" style="58" customWidth="1"/>
    <col min="11291" max="11296" width="0" style="58" hidden="1" customWidth="1"/>
    <col min="11297" max="11520" width="9.140625" style="58"/>
    <col min="11521" max="11521" width="2.140625" style="58" customWidth="1"/>
    <col min="11522" max="11522" width="5.5703125" style="58" customWidth="1"/>
    <col min="11523" max="11523" width="0" style="58" hidden="1" customWidth="1"/>
    <col min="11524" max="11524" width="21.28515625" style="58" customWidth="1"/>
    <col min="11525" max="11525" width="6.42578125" style="58" customWidth="1"/>
    <col min="11526" max="11526" width="11" style="58" customWidth="1"/>
    <col min="11527" max="11527" width="21.28515625" style="58" customWidth="1"/>
    <col min="11528" max="11528" width="6.42578125" style="58" customWidth="1"/>
    <col min="11529" max="11529" width="11" style="58" customWidth="1"/>
    <col min="11530" max="11530" width="21.28515625" style="58" customWidth="1"/>
    <col min="11531" max="11531" width="6.42578125" style="58" customWidth="1"/>
    <col min="11532" max="11532" width="11" style="58" customWidth="1"/>
    <col min="11533" max="11533" width="21.28515625" style="58" customWidth="1"/>
    <col min="11534" max="11534" width="6.42578125" style="58" customWidth="1"/>
    <col min="11535" max="11535" width="11" style="58" customWidth="1"/>
    <col min="11536" max="11536" width="21.28515625" style="58" customWidth="1"/>
    <col min="11537" max="11537" width="6.42578125" style="58" customWidth="1"/>
    <col min="11538" max="11538" width="11" style="58" customWidth="1"/>
    <col min="11539" max="11539" width="21.28515625" style="58" customWidth="1"/>
    <col min="11540" max="11540" width="6.42578125" style="58" customWidth="1"/>
    <col min="11541" max="11541" width="11" style="58" customWidth="1"/>
    <col min="11542" max="11542" width="6" style="58" customWidth="1"/>
    <col min="11543" max="11543" width="13.42578125" style="58" customWidth="1"/>
    <col min="11544" max="11544" width="12.85546875" style="58" customWidth="1"/>
    <col min="11545" max="11546" width="7.5703125" style="58" customWidth="1"/>
    <col min="11547" max="11552" width="0" style="58" hidden="1" customWidth="1"/>
    <col min="11553" max="11776" width="9.140625" style="58"/>
    <col min="11777" max="11777" width="2.140625" style="58" customWidth="1"/>
    <col min="11778" max="11778" width="5.5703125" style="58" customWidth="1"/>
    <col min="11779" max="11779" width="0" style="58" hidden="1" customWidth="1"/>
    <col min="11780" max="11780" width="21.28515625" style="58" customWidth="1"/>
    <col min="11781" max="11781" width="6.42578125" style="58" customWidth="1"/>
    <col min="11782" max="11782" width="11" style="58" customWidth="1"/>
    <col min="11783" max="11783" width="21.28515625" style="58" customWidth="1"/>
    <col min="11784" max="11784" width="6.42578125" style="58" customWidth="1"/>
    <col min="11785" max="11785" width="11" style="58" customWidth="1"/>
    <col min="11786" max="11786" width="21.28515625" style="58" customWidth="1"/>
    <col min="11787" max="11787" width="6.42578125" style="58" customWidth="1"/>
    <col min="11788" max="11788" width="11" style="58" customWidth="1"/>
    <col min="11789" max="11789" width="21.28515625" style="58" customWidth="1"/>
    <col min="11790" max="11790" width="6.42578125" style="58" customWidth="1"/>
    <col min="11791" max="11791" width="11" style="58" customWidth="1"/>
    <col min="11792" max="11792" width="21.28515625" style="58" customWidth="1"/>
    <col min="11793" max="11793" width="6.42578125" style="58" customWidth="1"/>
    <col min="11794" max="11794" width="11" style="58" customWidth="1"/>
    <col min="11795" max="11795" width="21.28515625" style="58" customWidth="1"/>
    <col min="11796" max="11796" width="6.42578125" style="58" customWidth="1"/>
    <col min="11797" max="11797" width="11" style="58" customWidth="1"/>
    <col min="11798" max="11798" width="6" style="58" customWidth="1"/>
    <col min="11799" max="11799" width="13.42578125" style="58" customWidth="1"/>
    <col min="11800" max="11800" width="12.85546875" style="58" customWidth="1"/>
    <col min="11801" max="11802" width="7.5703125" style="58" customWidth="1"/>
    <col min="11803" max="11808" width="0" style="58" hidden="1" customWidth="1"/>
    <col min="11809" max="12032" width="9.140625" style="58"/>
    <col min="12033" max="12033" width="2.140625" style="58" customWidth="1"/>
    <col min="12034" max="12034" width="5.5703125" style="58" customWidth="1"/>
    <col min="12035" max="12035" width="0" style="58" hidden="1" customWidth="1"/>
    <col min="12036" max="12036" width="21.28515625" style="58" customWidth="1"/>
    <col min="12037" max="12037" width="6.42578125" style="58" customWidth="1"/>
    <col min="12038" max="12038" width="11" style="58" customWidth="1"/>
    <col min="12039" max="12039" width="21.28515625" style="58" customWidth="1"/>
    <col min="12040" max="12040" width="6.42578125" style="58" customWidth="1"/>
    <col min="12041" max="12041" width="11" style="58" customWidth="1"/>
    <col min="12042" max="12042" width="21.28515625" style="58" customWidth="1"/>
    <col min="12043" max="12043" width="6.42578125" style="58" customWidth="1"/>
    <col min="12044" max="12044" width="11" style="58" customWidth="1"/>
    <col min="12045" max="12045" width="21.28515625" style="58" customWidth="1"/>
    <col min="12046" max="12046" width="6.42578125" style="58" customWidth="1"/>
    <col min="12047" max="12047" width="11" style="58" customWidth="1"/>
    <col min="12048" max="12048" width="21.28515625" style="58" customWidth="1"/>
    <col min="12049" max="12049" width="6.42578125" style="58" customWidth="1"/>
    <col min="12050" max="12050" width="11" style="58" customWidth="1"/>
    <col min="12051" max="12051" width="21.28515625" style="58" customWidth="1"/>
    <col min="12052" max="12052" width="6.42578125" style="58" customWidth="1"/>
    <col min="12053" max="12053" width="11" style="58" customWidth="1"/>
    <col min="12054" max="12054" width="6" style="58" customWidth="1"/>
    <col min="12055" max="12055" width="13.42578125" style="58" customWidth="1"/>
    <col min="12056" max="12056" width="12.85546875" style="58" customWidth="1"/>
    <col min="12057" max="12058" width="7.5703125" style="58" customWidth="1"/>
    <col min="12059" max="12064" width="0" style="58" hidden="1" customWidth="1"/>
    <col min="12065" max="12288" width="9.140625" style="58"/>
    <col min="12289" max="12289" width="2.140625" style="58" customWidth="1"/>
    <col min="12290" max="12290" width="5.5703125" style="58" customWidth="1"/>
    <col min="12291" max="12291" width="0" style="58" hidden="1" customWidth="1"/>
    <col min="12292" max="12292" width="21.28515625" style="58" customWidth="1"/>
    <col min="12293" max="12293" width="6.42578125" style="58" customWidth="1"/>
    <col min="12294" max="12294" width="11" style="58" customWidth="1"/>
    <col min="12295" max="12295" width="21.28515625" style="58" customWidth="1"/>
    <col min="12296" max="12296" width="6.42578125" style="58" customWidth="1"/>
    <col min="12297" max="12297" width="11" style="58" customWidth="1"/>
    <col min="12298" max="12298" width="21.28515625" style="58" customWidth="1"/>
    <col min="12299" max="12299" width="6.42578125" style="58" customWidth="1"/>
    <col min="12300" max="12300" width="11" style="58" customWidth="1"/>
    <col min="12301" max="12301" width="21.28515625" style="58" customWidth="1"/>
    <col min="12302" max="12302" width="6.42578125" style="58" customWidth="1"/>
    <col min="12303" max="12303" width="11" style="58" customWidth="1"/>
    <col min="12304" max="12304" width="21.28515625" style="58" customWidth="1"/>
    <col min="12305" max="12305" width="6.42578125" style="58" customWidth="1"/>
    <col min="12306" max="12306" width="11" style="58" customWidth="1"/>
    <col min="12307" max="12307" width="21.28515625" style="58" customWidth="1"/>
    <col min="12308" max="12308" width="6.42578125" style="58" customWidth="1"/>
    <col min="12309" max="12309" width="11" style="58" customWidth="1"/>
    <col min="12310" max="12310" width="6" style="58" customWidth="1"/>
    <col min="12311" max="12311" width="13.42578125" style="58" customWidth="1"/>
    <col min="12312" max="12312" width="12.85546875" style="58" customWidth="1"/>
    <col min="12313" max="12314" width="7.5703125" style="58" customWidth="1"/>
    <col min="12315" max="12320" width="0" style="58" hidden="1" customWidth="1"/>
    <col min="12321" max="12544" width="9.140625" style="58"/>
    <col min="12545" max="12545" width="2.140625" style="58" customWidth="1"/>
    <col min="12546" max="12546" width="5.5703125" style="58" customWidth="1"/>
    <col min="12547" max="12547" width="0" style="58" hidden="1" customWidth="1"/>
    <col min="12548" max="12548" width="21.28515625" style="58" customWidth="1"/>
    <col min="12549" max="12549" width="6.42578125" style="58" customWidth="1"/>
    <col min="12550" max="12550" width="11" style="58" customWidth="1"/>
    <col min="12551" max="12551" width="21.28515625" style="58" customWidth="1"/>
    <col min="12552" max="12552" width="6.42578125" style="58" customWidth="1"/>
    <col min="12553" max="12553" width="11" style="58" customWidth="1"/>
    <col min="12554" max="12554" width="21.28515625" style="58" customWidth="1"/>
    <col min="12555" max="12555" width="6.42578125" style="58" customWidth="1"/>
    <col min="12556" max="12556" width="11" style="58" customWidth="1"/>
    <col min="12557" max="12557" width="21.28515625" style="58" customWidth="1"/>
    <col min="12558" max="12558" width="6.42578125" style="58" customWidth="1"/>
    <col min="12559" max="12559" width="11" style="58" customWidth="1"/>
    <col min="12560" max="12560" width="21.28515625" style="58" customWidth="1"/>
    <col min="12561" max="12561" width="6.42578125" style="58" customWidth="1"/>
    <col min="12562" max="12562" width="11" style="58" customWidth="1"/>
    <col min="12563" max="12563" width="21.28515625" style="58" customWidth="1"/>
    <col min="12564" max="12564" width="6.42578125" style="58" customWidth="1"/>
    <col min="12565" max="12565" width="11" style="58" customWidth="1"/>
    <col min="12566" max="12566" width="6" style="58" customWidth="1"/>
    <col min="12567" max="12567" width="13.42578125" style="58" customWidth="1"/>
    <col min="12568" max="12568" width="12.85546875" style="58" customWidth="1"/>
    <col min="12569" max="12570" width="7.5703125" style="58" customWidth="1"/>
    <col min="12571" max="12576" width="0" style="58" hidden="1" customWidth="1"/>
    <col min="12577" max="12800" width="9.140625" style="58"/>
    <col min="12801" max="12801" width="2.140625" style="58" customWidth="1"/>
    <col min="12802" max="12802" width="5.5703125" style="58" customWidth="1"/>
    <col min="12803" max="12803" width="0" style="58" hidden="1" customWidth="1"/>
    <col min="12804" max="12804" width="21.28515625" style="58" customWidth="1"/>
    <col min="12805" max="12805" width="6.42578125" style="58" customWidth="1"/>
    <col min="12806" max="12806" width="11" style="58" customWidth="1"/>
    <col min="12807" max="12807" width="21.28515625" style="58" customWidth="1"/>
    <col min="12808" max="12808" width="6.42578125" style="58" customWidth="1"/>
    <col min="12809" max="12809" width="11" style="58" customWidth="1"/>
    <col min="12810" max="12810" width="21.28515625" style="58" customWidth="1"/>
    <col min="12811" max="12811" width="6.42578125" style="58" customWidth="1"/>
    <col min="12812" max="12812" width="11" style="58" customWidth="1"/>
    <col min="12813" max="12813" width="21.28515625" style="58" customWidth="1"/>
    <col min="12814" max="12814" width="6.42578125" style="58" customWidth="1"/>
    <col min="12815" max="12815" width="11" style="58" customWidth="1"/>
    <col min="12816" max="12816" width="21.28515625" style="58" customWidth="1"/>
    <col min="12817" max="12817" width="6.42578125" style="58" customWidth="1"/>
    <col min="12818" max="12818" width="11" style="58" customWidth="1"/>
    <col min="12819" max="12819" width="21.28515625" style="58" customWidth="1"/>
    <col min="12820" max="12820" width="6.42578125" style="58" customWidth="1"/>
    <col min="12821" max="12821" width="11" style="58" customWidth="1"/>
    <col min="12822" max="12822" width="6" style="58" customWidth="1"/>
    <col min="12823" max="12823" width="13.42578125" style="58" customWidth="1"/>
    <col min="12824" max="12824" width="12.85546875" style="58" customWidth="1"/>
    <col min="12825" max="12826" width="7.5703125" style="58" customWidth="1"/>
    <col min="12827" max="12832" width="0" style="58" hidden="1" customWidth="1"/>
    <col min="12833" max="13056" width="9.140625" style="58"/>
    <col min="13057" max="13057" width="2.140625" style="58" customWidth="1"/>
    <col min="13058" max="13058" width="5.5703125" style="58" customWidth="1"/>
    <col min="13059" max="13059" width="0" style="58" hidden="1" customWidth="1"/>
    <col min="13060" max="13060" width="21.28515625" style="58" customWidth="1"/>
    <col min="13061" max="13061" width="6.42578125" style="58" customWidth="1"/>
    <col min="13062" max="13062" width="11" style="58" customWidth="1"/>
    <col min="13063" max="13063" width="21.28515625" style="58" customWidth="1"/>
    <col min="13064" max="13064" width="6.42578125" style="58" customWidth="1"/>
    <col min="13065" max="13065" width="11" style="58" customWidth="1"/>
    <col min="13066" max="13066" width="21.28515625" style="58" customWidth="1"/>
    <col min="13067" max="13067" width="6.42578125" style="58" customWidth="1"/>
    <col min="13068" max="13068" width="11" style="58" customWidth="1"/>
    <col min="13069" max="13069" width="21.28515625" style="58" customWidth="1"/>
    <col min="13070" max="13070" width="6.42578125" style="58" customWidth="1"/>
    <col min="13071" max="13071" width="11" style="58" customWidth="1"/>
    <col min="13072" max="13072" width="21.28515625" style="58" customWidth="1"/>
    <col min="13073" max="13073" width="6.42578125" style="58" customWidth="1"/>
    <col min="13074" max="13074" width="11" style="58" customWidth="1"/>
    <col min="13075" max="13075" width="21.28515625" style="58" customWidth="1"/>
    <col min="13076" max="13076" width="6.42578125" style="58" customWidth="1"/>
    <col min="13077" max="13077" width="11" style="58" customWidth="1"/>
    <col min="13078" max="13078" width="6" style="58" customWidth="1"/>
    <col min="13079" max="13079" width="13.42578125" style="58" customWidth="1"/>
    <col min="13080" max="13080" width="12.85546875" style="58" customWidth="1"/>
    <col min="13081" max="13082" width="7.5703125" style="58" customWidth="1"/>
    <col min="13083" max="13088" width="0" style="58" hidden="1" customWidth="1"/>
    <col min="13089" max="13312" width="9.140625" style="58"/>
    <col min="13313" max="13313" width="2.140625" style="58" customWidth="1"/>
    <col min="13314" max="13314" width="5.5703125" style="58" customWidth="1"/>
    <col min="13315" max="13315" width="0" style="58" hidden="1" customWidth="1"/>
    <col min="13316" max="13316" width="21.28515625" style="58" customWidth="1"/>
    <col min="13317" max="13317" width="6.42578125" style="58" customWidth="1"/>
    <col min="13318" max="13318" width="11" style="58" customWidth="1"/>
    <col min="13319" max="13319" width="21.28515625" style="58" customWidth="1"/>
    <col min="13320" max="13320" width="6.42578125" style="58" customWidth="1"/>
    <col min="13321" max="13321" width="11" style="58" customWidth="1"/>
    <col min="13322" max="13322" width="21.28515625" style="58" customWidth="1"/>
    <col min="13323" max="13323" width="6.42578125" style="58" customWidth="1"/>
    <col min="13324" max="13324" width="11" style="58" customWidth="1"/>
    <col min="13325" max="13325" width="21.28515625" style="58" customWidth="1"/>
    <col min="13326" max="13326" width="6.42578125" style="58" customWidth="1"/>
    <col min="13327" max="13327" width="11" style="58" customWidth="1"/>
    <col min="13328" max="13328" width="21.28515625" style="58" customWidth="1"/>
    <col min="13329" max="13329" width="6.42578125" style="58" customWidth="1"/>
    <col min="13330" max="13330" width="11" style="58" customWidth="1"/>
    <col min="13331" max="13331" width="21.28515625" style="58" customWidth="1"/>
    <col min="13332" max="13332" width="6.42578125" style="58" customWidth="1"/>
    <col min="13333" max="13333" width="11" style="58" customWidth="1"/>
    <col min="13334" max="13334" width="6" style="58" customWidth="1"/>
    <col min="13335" max="13335" width="13.42578125" style="58" customWidth="1"/>
    <col min="13336" max="13336" width="12.85546875" style="58" customWidth="1"/>
    <col min="13337" max="13338" width="7.5703125" style="58" customWidth="1"/>
    <col min="13339" max="13344" width="0" style="58" hidden="1" customWidth="1"/>
    <col min="13345" max="13568" width="9.140625" style="58"/>
    <col min="13569" max="13569" width="2.140625" style="58" customWidth="1"/>
    <col min="13570" max="13570" width="5.5703125" style="58" customWidth="1"/>
    <col min="13571" max="13571" width="0" style="58" hidden="1" customWidth="1"/>
    <col min="13572" max="13572" width="21.28515625" style="58" customWidth="1"/>
    <col min="13573" max="13573" width="6.42578125" style="58" customWidth="1"/>
    <col min="13574" max="13574" width="11" style="58" customWidth="1"/>
    <col min="13575" max="13575" width="21.28515625" style="58" customWidth="1"/>
    <col min="13576" max="13576" width="6.42578125" style="58" customWidth="1"/>
    <col min="13577" max="13577" width="11" style="58" customWidth="1"/>
    <col min="13578" max="13578" width="21.28515625" style="58" customWidth="1"/>
    <col min="13579" max="13579" width="6.42578125" style="58" customWidth="1"/>
    <col min="13580" max="13580" width="11" style="58" customWidth="1"/>
    <col min="13581" max="13581" width="21.28515625" style="58" customWidth="1"/>
    <col min="13582" max="13582" width="6.42578125" style="58" customWidth="1"/>
    <col min="13583" max="13583" width="11" style="58" customWidth="1"/>
    <col min="13584" max="13584" width="21.28515625" style="58" customWidth="1"/>
    <col min="13585" max="13585" width="6.42578125" style="58" customWidth="1"/>
    <col min="13586" max="13586" width="11" style="58" customWidth="1"/>
    <col min="13587" max="13587" width="21.28515625" style="58" customWidth="1"/>
    <col min="13588" max="13588" width="6.42578125" style="58" customWidth="1"/>
    <col min="13589" max="13589" width="11" style="58" customWidth="1"/>
    <col min="13590" max="13590" width="6" style="58" customWidth="1"/>
    <col min="13591" max="13591" width="13.42578125" style="58" customWidth="1"/>
    <col min="13592" max="13592" width="12.85546875" style="58" customWidth="1"/>
    <col min="13593" max="13594" width="7.5703125" style="58" customWidth="1"/>
    <col min="13595" max="13600" width="0" style="58" hidden="1" customWidth="1"/>
    <col min="13601" max="13824" width="9.140625" style="58"/>
    <col min="13825" max="13825" width="2.140625" style="58" customWidth="1"/>
    <col min="13826" max="13826" width="5.5703125" style="58" customWidth="1"/>
    <col min="13827" max="13827" width="0" style="58" hidden="1" customWidth="1"/>
    <col min="13828" max="13828" width="21.28515625" style="58" customWidth="1"/>
    <col min="13829" max="13829" width="6.42578125" style="58" customWidth="1"/>
    <col min="13830" max="13830" width="11" style="58" customWidth="1"/>
    <col min="13831" max="13831" width="21.28515625" style="58" customWidth="1"/>
    <col min="13832" max="13832" width="6.42578125" style="58" customWidth="1"/>
    <col min="13833" max="13833" width="11" style="58" customWidth="1"/>
    <col min="13834" max="13834" width="21.28515625" style="58" customWidth="1"/>
    <col min="13835" max="13835" width="6.42578125" style="58" customWidth="1"/>
    <col min="13836" max="13836" width="11" style="58" customWidth="1"/>
    <col min="13837" max="13837" width="21.28515625" style="58" customWidth="1"/>
    <col min="13838" max="13838" width="6.42578125" style="58" customWidth="1"/>
    <col min="13839" max="13839" width="11" style="58" customWidth="1"/>
    <col min="13840" max="13840" width="21.28515625" style="58" customWidth="1"/>
    <col min="13841" max="13841" width="6.42578125" style="58" customWidth="1"/>
    <col min="13842" max="13842" width="11" style="58" customWidth="1"/>
    <col min="13843" max="13843" width="21.28515625" style="58" customWidth="1"/>
    <col min="13844" max="13844" width="6.42578125" style="58" customWidth="1"/>
    <col min="13845" max="13845" width="11" style="58" customWidth="1"/>
    <col min="13846" max="13846" width="6" style="58" customWidth="1"/>
    <col min="13847" max="13847" width="13.42578125" style="58" customWidth="1"/>
    <col min="13848" max="13848" width="12.85546875" style="58" customWidth="1"/>
    <col min="13849" max="13850" width="7.5703125" style="58" customWidth="1"/>
    <col min="13851" max="13856" width="0" style="58" hidden="1" customWidth="1"/>
    <col min="13857" max="14080" width="9.140625" style="58"/>
    <col min="14081" max="14081" width="2.140625" style="58" customWidth="1"/>
    <col min="14082" max="14082" width="5.5703125" style="58" customWidth="1"/>
    <col min="14083" max="14083" width="0" style="58" hidden="1" customWidth="1"/>
    <col min="14084" max="14084" width="21.28515625" style="58" customWidth="1"/>
    <col min="14085" max="14085" width="6.42578125" style="58" customWidth="1"/>
    <col min="14086" max="14086" width="11" style="58" customWidth="1"/>
    <col min="14087" max="14087" width="21.28515625" style="58" customWidth="1"/>
    <col min="14088" max="14088" width="6.42578125" style="58" customWidth="1"/>
    <col min="14089" max="14089" width="11" style="58" customWidth="1"/>
    <col min="14090" max="14090" width="21.28515625" style="58" customWidth="1"/>
    <col min="14091" max="14091" width="6.42578125" style="58" customWidth="1"/>
    <col min="14092" max="14092" width="11" style="58" customWidth="1"/>
    <col min="14093" max="14093" width="21.28515625" style="58" customWidth="1"/>
    <col min="14094" max="14094" width="6.42578125" style="58" customWidth="1"/>
    <col min="14095" max="14095" width="11" style="58" customWidth="1"/>
    <col min="14096" max="14096" width="21.28515625" style="58" customWidth="1"/>
    <col min="14097" max="14097" width="6.42578125" style="58" customWidth="1"/>
    <col min="14098" max="14098" width="11" style="58" customWidth="1"/>
    <col min="14099" max="14099" width="21.28515625" style="58" customWidth="1"/>
    <col min="14100" max="14100" width="6.42578125" style="58" customWidth="1"/>
    <col min="14101" max="14101" width="11" style="58" customWidth="1"/>
    <col min="14102" max="14102" width="6" style="58" customWidth="1"/>
    <col min="14103" max="14103" width="13.42578125" style="58" customWidth="1"/>
    <col min="14104" max="14104" width="12.85546875" style="58" customWidth="1"/>
    <col min="14105" max="14106" width="7.5703125" style="58" customWidth="1"/>
    <col min="14107" max="14112" width="0" style="58" hidden="1" customWidth="1"/>
    <col min="14113" max="14336" width="9.140625" style="58"/>
    <col min="14337" max="14337" width="2.140625" style="58" customWidth="1"/>
    <col min="14338" max="14338" width="5.5703125" style="58" customWidth="1"/>
    <col min="14339" max="14339" width="0" style="58" hidden="1" customWidth="1"/>
    <col min="14340" max="14340" width="21.28515625" style="58" customWidth="1"/>
    <col min="14341" max="14341" width="6.42578125" style="58" customWidth="1"/>
    <col min="14342" max="14342" width="11" style="58" customWidth="1"/>
    <col min="14343" max="14343" width="21.28515625" style="58" customWidth="1"/>
    <col min="14344" max="14344" width="6.42578125" style="58" customWidth="1"/>
    <col min="14345" max="14345" width="11" style="58" customWidth="1"/>
    <col min="14346" max="14346" width="21.28515625" style="58" customWidth="1"/>
    <col min="14347" max="14347" width="6.42578125" style="58" customWidth="1"/>
    <col min="14348" max="14348" width="11" style="58" customWidth="1"/>
    <col min="14349" max="14349" width="21.28515625" style="58" customWidth="1"/>
    <col min="14350" max="14350" width="6.42578125" style="58" customWidth="1"/>
    <col min="14351" max="14351" width="11" style="58" customWidth="1"/>
    <col min="14352" max="14352" width="21.28515625" style="58" customWidth="1"/>
    <col min="14353" max="14353" width="6.42578125" style="58" customWidth="1"/>
    <col min="14354" max="14354" width="11" style="58" customWidth="1"/>
    <col min="14355" max="14355" width="21.28515625" style="58" customWidth="1"/>
    <col min="14356" max="14356" width="6.42578125" style="58" customWidth="1"/>
    <col min="14357" max="14357" width="11" style="58" customWidth="1"/>
    <col min="14358" max="14358" width="6" style="58" customWidth="1"/>
    <col min="14359" max="14359" width="13.42578125" style="58" customWidth="1"/>
    <col min="14360" max="14360" width="12.85546875" style="58" customWidth="1"/>
    <col min="14361" max="14362" width="7.5703125" style="58" customWidth="1"/>
    <col min="14363" max="14368" width="0" style="58" hidden="1" customWidth="1"/>
    <col min="14369" max="14592" width="9.140625" style="58"/>
    <col min="14593" max="14593" width="2.140625" style="58" customWidth="1"/>
    <col min="14594" max="14594" width="5.5703125" style="58" customWidth="1"/>
    <col min="14595" max="14595" width="0" style="58" hidden="1" customWidth="1"/>
    <col min="14596" max="14596" width="21.28515625" style="58" customWidth="1"/>
    <col min="14597" max="14597" width="6.42578125" style="58" customWidth="1"/>
    <col min="14598" max="14598" width="11" style="58" customWidth="1"/>
    <col min="14599" max="14599" width="21.28515625" style="58" customWidth="1"/>
    <col min="14600" max="14600" width="6.42578125" style="58" customWidth="1"/>
    <col min="14601" max="14601" width="11" style="58" customWidth="1"/>
    <col min="14602" max="14602" width="21.28515625" style="58" customWidth="1"/>
    <col min="14603" max="14603" width="6.42578125" style="58" customWidth="1"/>
    <col min="14604" max="14604" width="11" style="58" customWidth="1"/>
    <col min="14605" max="14605" width="21.28515625" style="58" customWidth="1"/>
    <col min="14606" max="14606" width="6.42578125" style="58" customWidth="1"/>
    <col min="14607" max="14607" width="11" style="58" customWidth="1"/>
    <col min="14608" max="14608" width="21.28515625" style="58" customWidth="1"/>
    <col min="14609" max="14609" width="6.42578125" style="58" customWidth="1"/>
    <col min="14610" max="14610" width="11" style="58" customWidth="1"/>
    <col min="14611" max="14611" width="21.28515625" style="58" customWidth="1"/>
    <col min="14612" max="14612" width="6.42578125" style="58" customWidth="1"/>
    <col min="14613" max="14613" width="11" style="58" customWidth="1"/>
    <col min="14614" max="14614" width="6" style="58" customWidth="1"/>
    <col min="14615" max="14615" width="13.42578125" style="58" customWidth="1"/>
    <col min="14616" max="14616" width="12.85546875" style="58" customWidth="1"/>
    <col min="14617" max="14618" width="7.5703125" style="58" customWidth="1"/>
    <col min="14619" max="14624" width="0" style="58" hidden="1" customWidth="1"/>
    <col min="14625" max="14848" width="9.140625" style="58"/>
    <col min="14849" max="14849" width="2.140625" style="58" customWidth="1"/>
    <col min="14850" max="14850" width="5.5703125" style="58" customWidth="1"/>
    <col min="14851" max="14851" width="0" style="58" hidden="1" customWidth="1"/>
    <col min="14852" max="14852" width="21.28515625" style="58" customWidth="1"/>
    <col min="14853" max="14853" width="6.42578125" style="58" customWidth="1"/>
    <col min="14854" max="14854" width="11" style="58" customWidth="1"/>
    <col min="14855" max="14855" width="21.28515625" style="58" customWidth="1"/>
    <col min="14856" max="14856" width="6.42578125" style="58" customWidth="1"/>
    <col min="14857" max="14857" width="11" style="58" customWidth="1"/>
    <col min="14858" max="14858" width="21.28515625" style="58" customWidth="1"/>
    <col min="14859" max="14859" width="6.42578125" style="58" customWidth="1"/>
    <col min="14860" max="14860" width="11" style="58" customWidth="1"/>
    <col min="14861" max="14861" width="21.28515625" style="58" customWidth="1"/>
    <col min="14862" max="14862" width="6.42578125" style="58" customWidth="1"/>
    <col min="14863" max="14863" width="11" style="58" customWidth="1"/>
    <col min="14864" max="14864" width="21.28515625" style="58" customWidth="1"/>
    <col min="14865" max="14865" width="6.42578125" style="58" customWidth="1"/>
    <col min="14866" max="14866" width="11" style="58" customWidth="1"/>
    <col min="14867" max="14867" width="21.28515625" style="58" customWidth="1"/>
    <col min="14868" max="14868" width="6.42578125" style="58" customWidth="1"/>
    <col min="14869" max="14869" width="11" style="58" customWidth="1"/>
    <col min="14870" max="14870" width="6" style="58" customWidth="1"/>
    <col min="14871" max="14871" width="13.42578125" style="58" customWidth="1"/>
    <col min="14872" max="14872" width="12.85546875" style="58" customWidth="1"/>
    <col min="14873" max="14874" width="7.5703125" style="58" customWidth="1"/>
    <col min="14875" max="14880" width="0" style="58" hidden="1" customWidth="1"/>
    <col min="14881" max="15104" width="9.140625" style="58"/>
    <col min="15105" max="15105" width="2.140625" style="58" customWidth="1"/>
    <col min="15106" max="15106" width="5.5703125" style="58" customWidth="1"/>
    <col min="15107" max="15107" width="0" style="58" hidden="1" customWidth="1"/>
    <col min="15108" max="15108" width="21.28515625" style="58" customWidth="1"/>
    <col min="15109" max="15109" width="6.42578125" style="58" customWidth="1"/>
    <col min="15110" max="15110" width="11" style="58" customWidth="1"/>
    <col min="15111" max="15111" width="21.28515625" style="58" customWidth="1"/>
    <col min="15112" max="15112" width="6.42578125" style="58" customWidth="1"/>
    <col min="15113" max="15113" width="11" style="58" customWidth="1"/>
    <col min="15114" max="15114" width="21.28515625" style="58" customWidth="1"/>
    <col min="15115" max="15115" width="6.42578125" style="58" customWidth="1"/>
    <col min="15116" max="15116" width="11" style="58" customWidth="1"/>
    <col min="15117" max="15117" width="21.28515625" style="58" customWidth="1"/>
    <col min="15118" max="15118" width="6.42578125" style="58" customWidth="1"/>
    <col min="15119" max="15119" width="11" style="58" customWidth="1"/>
    <col min="15120" max="15120" width="21.28515625" style="58" customWidth="1"/>
    <col min="15121" max="15121" width="6.42578125" style="58" customWidth="1"/>
    <col min="15122" max="15122" width="11" style="58" customWidth="1"/>
    <col min="15123" max="15123" width="21.28515625" style="58" customWidth="1"/>
    <col min="15124" max="15124" width="6.42578125" style="58" customWidth="1"/>
    <col min="15125" max="15125" width="11" style="58" customWidth="1"/>
    <col min="15126" max="15126" width="6" style="58" customWidth="1"/>
    <col min="15127" max="15127" width="13.42578125" style="58" customWidth="1"/>
    <col min="15128" max="15128" width="12.85546875" style="58" customWidth="1"/>
    <col min="15129" max="15130" width="7.5703125" style="58" customWidth="1"/>
    <col min="15131" max="15136" width="0" style="58" hidden="1" customWidth="1"/>
    <col min="15137" max="15360" width="9.140625" style="58"/>
    <col min="15361" max="15361" width="2.140625" style="58" customWidth="1"/>
    <col min="15362" max="15362" width="5.5703125" style="58" customWidth="1"/>
    <col min="15363" max="15363" width="0" style="58" hidden="1" customWidth="1"/>
    <col min="15364" max="15364" width="21.28515625" style="58" customWidth="1"/>
    <col min="15365" max="15365" width="6.42578125" style="58" customWidth="1"/>
    <col min="15366" max="15366" width="11" style="58" customWidth="1"/>
    <col min="15367" max="15367" width="21.28515625" style="58" customWidth="1"/>
    <col min="15368" max="15368" width="6.42578125" style="58" customWidth="1"/>
    <col min="15369" max="15369" width="11" style="58" customWidth="1"/>
    <col min="15370" max="15370" width="21.28515625" style="58" customWidth="1"/>
    <col min="15371" max="15371" width="6.42578125" style="58" customWidth="1"/>
    <col min="15372" max="15372" width="11" style="58" customWidth="1"/>
    <col min="15373" max="15373" width="21.28515625" style="58" customWidth="1"/>
    <col min="15374" max="15374" width="6.42578125" style="58" customWidth="1"/>
    <col min="15375" max="15375" width="11" style="58" customWidth="1"/>
    <col min="15376" max="15376" width="21.28515625" style="58" customWidth="1"/>
    <col min="15377" max="15377" width="6.42578125" style="58" customWidth="1"/>
    <col min="15378" max="15378" width="11" style="58" customWidth="1"/>
    <col min="15379" max="15379" width="21.28515625" style="58" customWidth="1"/>
    <col min="15380" max="15380" width="6.42578125" style="58" customWidth="1"/>
    <col min="15381" max="15381" width="11" style="58" customWidth="1"/>
    <col min="15382" max="15382" width="6" style="58" customWidth="1"/>
    <col min="15383" max="15383" width="13.42578125" style="58" customWidth="1"/>
    <col min="15384" max="15384" width="12.85546875" style="58" customWidth="1"/>
    <col min="15385" max="15386" width="7.5703125" style="58" customWidth="1"/>
    <col min="15387" max="15392" width="0" style="58" hidden="1" customWidth="1"/>
    <col min="15393" max="15616" width="9.140625" style="58"/>
    <col min="15617" max="15617" width="2.140625" style="58" customWidth="1"/>
    <col min="15618" max="15618" width="5.5703125" style="58" customWidth="1"/>
    <col min="15619" max="15619" width="0" style="58" hidden="1" customWidth="1"/>
    <col min="15620" max="15620" width="21.28515625" style="58" customWidth="1"/>
    <col min="15621" max="15621" width="6.42578125" style="58" customWidth="1"/>
    <col min="15622" max="15622" width="11" style="58" customWidth="1"/>
    <col min="15623" max="15623" width="21.28515625" style="58" customWidth="1"/>
    <col min="15624" max="15624" width="6.42578125" style="58" customWidth="1"/>
    <col min="15625" max="15625" width="11" style="58" customWidth="1"/>
    <col min="15626" max="15626" width="21.28515625" style="58" customWidth="1"/>
    <col min="15627" max="15627" width="6.42578125" style="58" customWidth="1"/>
    <col min="15628" max="15628" width="11" style="58" customWidth="1"/>
    <col min="15629" max="15629" width="21.28515625" style="58" customWidth="1"/>
    <col min="15630" max="15630" width="6.42578125" style="58" customWidth="1"/>
    <col min="15631" max="15631" width="11" style="58" customWidth="1"/>
    <col min="15632" max="15632" width="21.28515625" style="58" customWidth="1"/>
    <col min="15633" max="15633" width="6.42578125" style="58" customWidth="1"/>
    <col min="15634" max="15634" width="11" style="58" customWidth="1"/>
    <col min="15635" max="15635" width="21.28515625" style="58" customWidth="1"/>
    <col min="15636" max="15636" width="6.42578125" style="58" customWidth="1"/>
    <col min="15637" max="15637" width="11" style="58" customWidth="1"/>
    <col min="15638" max="15638" width="6" style="58" customWidth="1"/>
    <col min="15639" max="15639" width="13.42578125" style="58" customWidth="1"/>
    <col min="15640" max="15640" width="12.85546875" style="58" customWidth="1"/>
    <col min="15641" max="15642" width="7.5703125" style="58" customWidth="1"/>
    <col min="15643" max="15648" width="0" style="58" hidden="1" customWidth="1"/>
    <col min="15649" max="15872" width="9.140625" style="58"/>
    <col min="15873" max="15873" width="2.140625" style="58" customWidth="1"/>
    <col min="15874" max="15874" width="5.5703125" style="58" customWidth="1"/>
    <col min="15875" max="15875" width="0" style="58" hidden="1" customWidth="1"/>
    <col min="15876" max="15876" width="21.28515625" style="58" customWidth="1"/>
    <col min="15877" max="15877" width="6.42578125" style="58" customWidth="1"/>
    <col min="15878" max="15878" width="11" style="58" customWidth="1"/>
    <col min="15879" max="15879" width="21.28515625" style="58" customWidth="1"/>
    <col min="15880" max="15880" width="6.42578125" style="58" customWidth="1"/>
    <col min="15881" max="15881" width="11" style="58" customWidth="1"/>
    <col min="15882" max="15882" width="21.28515625" style="58" customWidth="1"/>
    <col min="15883" max="15883" width="6.42578125" style="58" customWidth="1"/>
    <col min="15884" max="15884" width="11" style="58" customWidth="1"/>
    <col min="15885" max="15885" width="21.28515625" style="58" customWidth="1"/>
    <col min="15886" max="15886" width="6.42578125" style="58" customWidth="1"/>
    <col min="15887" max="15887" width="11" style="58" customWidth="1"/>
    <col min="15888" max="15888" width="21.28515625" style="58" customWidth="1"/>
    <col min="15889" max="15889" width="6.42578125" style="58" customWidth="1"/>
    <col min="15890" max="15890" width="11" style="58" customWidth="1"/>
    <col min="15891" max="15891" width="21.28515625" style="58" customWidth="1"/>
    <col min="15892" max="15892" width="6.42578125" style="58" customWidth="1"/>
    <col min="15893" max="15893" width="11" style="58" customWidth="1"/>
    <col min="15894" max="15894" width="6" style="58" customWidth="1"/>
    <col min="15895" max="15895" width="13.42578125" style="58" customWidth="1"/>
    <col min="15896" max="15896" width="12.85546875" style="58" customWidth="1"/>
    <col min="15897" max="15898" width="7.5703125" style="58" customWidth="1"/>
    <col min="15899" max="15904" width="0" style="58" hidden="1" customWidth="1"/>
    <col min="15905" max="16128" width="9.140625" style="58"/>
    <col min="16129" max="16129" width="2.140625" style="58" customWidth="1"/>
    <col min="16130" max="16130" width="5.5703125" style="58" customWidth="1"/>
    <col min="16131" max="16131" width="0" style="58" hidden="1" customWidth="1"/>
    <col min="16132" max="16132" width="21.28515625" style="58" customWidth="1"/>
    <col min="16133" max="16133" width="6.42578125" style="58" customWidth="1"/>
    <col min="16134" max="16134" width="11" style="58" customWidth="1"/>
    <col min="16135" max="16135" width="21.28515625" style="58" customWidth="1"/>
    <col min="16136" max="16136" width="6.42578125" style="58" customWidth="1"/>
    <col min="16137" max="16137" width="11" style="58" customWidth="1"/>
    <col min="16138" max="16138" width="21.28515625" style="58" customWidth="1"/>
    <col min="16139" max="16139" width="6.42578125" style="58" customWidth="1"/>
    <col min="16140" max="16140" width="11" style="58" customWidth="1"/>
    <col min="16141" max="16141" width="21.28515625" style="58" customWidth="1"/>
    <col min="16142" max="16142" width="6.42578125" style="58" customWidth="1"/>
    <col min="16143" max="16143" width="11" style="58" customWidth="1"/>
    <col min="16144" max="16144" width="21.28515625" style="58" customWidth="1"/>
    <col min="16145" max="16145" width="6.42578125" style="58" customWidth="1"/>
    <col min="16146" max="16146" width="11" style="58" customWidth="1"/>
    <col min="16147" max="16147" width="21.28515625" style="58" customWidth="1"/>
    <col min="16148" max="16148" width="6.42578125" style="58" customWidth="1"/>
    <col min="16149" max="16149" width="11" style="58" customWidth="1"/>
    <col min="16150" max="16150" width="6" style="58" customWidth="1"/>
    <col min="16151" max="16151" width="13.42578125" style="58" customWidth="1"/>
    <col min="16152" max="16152" width="12.85546875" style="58" customWidth="1"/>
    <col min="16153" max="16154" width="7.5703125" style="58" customWidth="1"/>
    <col min="16155" max="16160" width="0" style="58" hidden="1" customWidth="1"/>
    <col min="16161" max="16384" width="9.140625" style="58"/>
  </cols>
  <sheetData>
    <row r="1" spans="2:32" s="14" customFormat="1" ht="38.25" x14ac:dyDescent="0.55000000000000004">
      <c r="B1" s="263" t="s">
        <v>135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3"/>
      <c r="AB1" s="15"/>
    </row>
    <row r="2" spans="2:32" s="14" customFormat="1" ht="9.75" customHeight="1" x14ac:dyDescent="0.45">
      <c r="B2" s="264"/>
      <c r="C2" s="265"/>
      <c r="D2" s="265"/>
      <c r="E2" s="265"/>
      <c r="F2" s="265"/>
      <c r="G2" s="265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5"/>
    </row>
    <row r="3" spans="2:32" s="14" customFormat="1" ht="31.5" customHeight="1" thickBot="1" x14ac:dyDescent="0.45">
      <c r="B3" s="20" t="s">
        <v>136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T3" s="22"/>
      <c r="U3" s="22"/>
      <c r="V3" s="23"/>
      <c r="W3" s="24"/>
      <c r="X3" s="25"/>
      <c r="Y3" s="26"/>
      <c r="Z3" s="27"/>
      <c r="AB3" s="15"/>
    </row>
    <row r="4" spans="2:32" s="39" customFormat="1" ht="99" x14ac:dyDescent="0.25">
      <c r="B4" s="28" t="s">
        <v>137</v>
      </c>
      <c r="C4" s="29" t="s">
        <v>138</v>
      </c>
      <c r="D4" s="30" t="s">
        <v>139</v>
      </c>
      <c r="E4" s="31" t="s">
        <v>140</v>
      </c>
      <c r="F4" s="30"/>
      <c r="G4" s="30" t="s">
        <v>141</v>
      </c>
      <c r="H4" s="31" t="s">
        <v>140</v>
      </c>
      <c r="I4" s="30"/>
      <c r="J4" s="30" t="s">
        <v>142</v>
      </c>
      <c r="K4" s="31" t="s">
        <v>140</v>
      </c>
      <c r="L4" s="32"/>
      <c r="M4" s="30" t="s">
        <v>142</v>
      </c>
      <c r="N4" s="31" t="s">
        <v>140</v>
      </c>
      <c r="O4" s="30"/>
      <c r="P4" s="30" t="s">
        <v>142</v>
      </c>
      <c r="Q4" s="31" t="s">
        <v>143</v>
      </c>
      <c r="R4" s="30"/>
      <c r="S4" s="33" t="s">
        <v>144</v>
      </c>
      <c r="T4" s="31" t="s">
        <v>140</v>
      </c>
      <c r="U4" s="30"/>
      <c r="V4" s="34" t="s">
        <v>145</v>
      </c>
      <c r="W4" s="35" t="s">
        <v>146</v>
      </c>
      <c r="X4" s="36" t="s">
        <v>147</v>
      </c>
      <c r="Y4" s="37" t="s">
        <v>148</v>
      </c>
      <c r="Z4" s="38"/>
      <c r="AA4" s="14"/>
      <c r="AB4" s="15"/>
      <c r="AC4" s="14" t="s">
        <v>149</v>
      </c>
      <c r="AD4" s="14" t="s">
        <v>150</v>
      </c>
      <c r="AE4" s="14" t="s">
        <v>151</v>
      </c>
      <c r="AF4" s="14" t="s">
        <v>152</v>
      </c>
    </row>
    <row r="5" spans="2:32" s="47" customFormat="1" ht="65.099999999999994" customHeight="1" x14ac:dyDescent="0.3">
      <c r="B5" s="40">
        <v>12</v>
      </c>
      <c r="C5" s="258"/>
      <c r="D5" s="41" t="str">
        <f>'12月菜單'!A5</f>
        <v>白米飯</v>
      </c>
      <c r="E5" s="41" t="s">
        <v>153</v>
      </c>
      <c r="F5" s="42" t="s">
        <v>154</v>
      </c>
      <c r="G5" s="41" t="str">
        <f>'12月菜單'!A6</f>
        <v>香草雞丁</v>
      </c>
      <c r="H5" s="41" t="s">
        <v>155</v>
      </c>
      <c r="I5" s="42" t="s">
        <v>156</v>
      </c>
      <c r="J5" s="41" t="str">
        <f>'12月菜單'!A7</f>
        <v>干丁肉燥(豆)</v>
      </c>
      <c r="K5" s="41" t="s">
        <v>155</v>
      </c>
      <c r="L5" s="42" t="s">
        <v>157</v>
      </c>
      <c r="M5" s="41" t="str">
        <f>'12月菜單'!A8</f>
        <v>壽喜燒</v>
      </c>
      <c r="N5" s="41" t="s">
        <v>158</v>
      </c>
      <c r="O5" s="42" t="s">
        <v>156</v>
      </c>
      <c r="P5" s="41" t="str">
        <f>'12月菜單'!A9</f>
        <v>深色蔬菜</v>
      </c>
      <c r="Q5" s="41" t="s">
        <v>159</v>
      </c>
      <c r="R5" s="42" t="s">
        <v>156</v>
      </c>
      <c r="S5" s="41" t="str">
        <f>'12月菜單'!A10</f>
        <v>酸菜鴨肉湯(醃)</v>
      </c>
      <c r="T5" s="41" t="s">
        <v>155</v>
      </c>
      <c r="U5" s="42" t="s">
        <v>156</v>
      </c>
      <c r="V5" s="259"/>
      <c r="W5" s="43" t="s">
        <v>160</v>
      </c>
      <c r="X5" s="44" t="s">
        <v>161</v>
      </c>
      <c r="Y5" s="45">
        <v>5.6</v>
      </c>
      <c r="Z5" s="14"/>
      <c r="AA5" s="46" t="s">
        <v>162</v>
      </c>
      <c r="AB5" s="15"/>
      <c r="AC5" s="15">
        <f>AB5*2</f>
        <v>0</v>
      </c>
      <c r="AD5" s="15"/>
      <c r="AE5" s="15">
        <f>AB5*15</f>
        <v>0</v>
      </c>
      <c r="AF5" s="15">
        <f>AC5*4+AE5*4</f>
        <v>0</v>
      </c>
    </row>
    <row r="6" spans="2:32" ht="27.95" customHeight="1" x14ac:dyDescent="0.3">
      <c r="B6" s="48" t="s">
        <v>163</v>
      </c>
      <c r="C6" s="258"/>
      <c r="D6" s="49" t="s">
        <v>164</v>
      </c>
      <c r="E6" s="49"/>
      <c r="F6" s="49">
        <v>120</v>
      </c>
      <c r="G6" s="213" t="s">
        <v>165</v>
      </c>
      <c r="H6" s="49"/>
      <c r="I6" s="49">
        <v>80</v>
      </c>
      <c r="J6" s="49" t="s">
        <v>166</v>
      </c>
      <c r="K6" s="49" t="s">
        <v>167</v>
      </c>
      <c r="L6" s="49">
        <v>30</v>
      </c>
      <c r="M6" s="213" t="s">
        <v>168</v>
      </c>
      <c r="N6" s="49"/>
      <c r="O6" s="49">
        <v>50</v>
      </c>
      <c r="P6" s="213" t="s">
        <v>169</v>
      </c>
      <c r="Q6" s="51"/>
      <c r="R6" s="49">
        <v>120</v>
      </c>
      <c r="S6" s="49" t="s">
        <v>170</v>
      </c>
      <c r="T6" s="51" t="s">
        <v>171</v>
      </c>
      <c r="U6" s="49">
        <v>5</v>
      </c>
      <c r="V6" s="260"/>
      <c r="W6" s="52" t="s">
        <v>172</v>
      </c>
      <c r="X6" s="53" t="s">
        <v>173</v>
      </c>
      <c r="Y6" s="54">
        <v>2.4</v>
      </c>
      <c r="Z6" s="27"/>
      <c r="AA6" s="55" t="s">
        <v>174</v>
      </c>
      <c r="AC6" s="56">
        <f>AB6*7</f>
        <v>0</v>
      </c>
      <c r="AD6" s="15">
        <f>AB6*5</f>
        <v>0</v>
      </c>
      <c r="AE6" s="15" t="s">
        <v>175</v>
      </c>
      <c r="AF6" s="57">
        <f>AC6*4+AD6*9</f>
        <v>0</v>
      </c>
    </row>
    <row r="7" spans="2:32" ht="27.95" customHeight="1" x14ac:dyDescent="0.3">
      <c r="B7" s="48">
        <v>3</v>
      </c>
      <c r="C7" s="258"/>
      <c r="D7" s="49"/>
      <c r="E7" s="49"/>
      <c r="F7" s="49"/>
      <c r="G7" s="49"/>
      <c r="H7" s="49"/>
      <c r="I7" s="49"/>
      <c r="J7" s="213" t="s">
        <v>176</v>
      </c>
      <c r="K7" s="49"/>
      <c r="L7" s="49">
        <v>50</v>
      </c>
      <c r="M7" s="49" t="s">
        <v>177</v>
      </c>
      <c r="N7" s="49"/>
      <c r="O7" s="49">
        <v>10</v>
      </c>
      <c r="P7" s="49"/>
      <c r="Q7" s="51"/>
      <c r="R7" s="49"/>
      <c r="S7" s="49" t="s">
        <v>178</v>
      </c>
      <c r="T7" s="51"/>
      <c r="U7" s="49">
        <v>20</v>
      </c>
      <c r="V7" s="260"/>
      <c r="W7" s="59" t="s">
        <v>35</v>
      </c>
      <c r="X7" s="60" t="s">
        <v>179</v>
      </c>
      <c r="Y7" s="54">
        <v>2</v>
      </c>
      <c r="Z7" s="27"/>
      <c r="AA7" s="55"/>
      <c r="AC7" s="56"/>
      <c r="AD7" s="15"/>
      <c r="AE7" s="15"/>
      <c r="AF7" s="57"/>
    </row>
    <row r="8" spans="2:32" ht="27.95" customHeight="1" x14ac:dyDescent="0.3">
      <c r="B8" s="48" t="s">
        <v>180</v>
      </c>
      <c r="C8" s="258"/>
      <c r="D8" s="49"/>
      <c r="E8" s="49"/>
      <c r="F8" s="49"/>
      <c r="G8" s="49"/>
      <c r="H8" s="61"/>
      <c r="I8" s="49"/>
      <c r="J8" s="49" t="s">
        <v>181</v>
      </c>
      <c r="K8" s="61"/>
      <c r="L8" s="49">
        <v>5</v>
      </c>
      <c r="M8" s="49" t="s">
        <v>182</v>
      </c>
      <c r="N8" s="61"/>
      <c r="O8" s="49">
        <v>20</v>
      </c>
      <c r="P8" s="49"/>
      <c r="Q8" s="62"/>
      <c r="R8" s="49"/>
      <c r="S8" s="49"/>
      <c r="T8" s="62"/>
      <c r="U8" s="49"/>
      <c r="V8" s="260"/>
      <c r="W8" s="52" t="s">
        <v>183</v>
      </c>
      <c r="X8" s="60" t="s">
        <v>184</v>
      </c>
      <c r="Y8" s="54">
        <v>2.5</v>
      </c>
      <c r="Z8" s="27"/>
      <c r="AA8" s="14" t="s">
        <v>185</v>
      </c>
      <c r="AC8" s="15"/>
      <c r="AD8" s="15">
        <f>AB8*5</f>
        <v>0</v>
      </c>
      <c r="AE8" s="15" t="s">
        <v>186</v>
      </c>
      <c r="AF8" s="15">
        <f>AD8*9</f>
        <v>0</v>
      </c>
    </row>
    <row r="9" spans="2:32" ht="27.95" customHeight="1" x14ac:dyDescent="0.25">
      <c r="B9" s="262" t="s">
        <v>187</v>
      </c>
      <c r="C9" s="258"/>
      <c r="D9" s="49"/>
      <c r="E9" s="49"/>
      <c r="F9" s="49"/>
      <c r="G9" s="49"/>
      <c r="H9" s="61"/>
      <c r="I9" s="49"/>
      <c r="J9" s="49"/>
      <c r="K9" s="61"/>
      <c r="L9" s="49"/>
      <c r="M9" s="49" t="s">
        <v>188</v>
      </c>
      <c r="N9" s="61"/>
      <c r="O9" s="49">
        <v>10</v>
      </c>
      <c r="P9" s="49"/>
      <c r="Q9" s="62"/>
      <c r="R9" s="49"/>
      <c r="S9" s="49"/>
      <c r="T9" s="62"/>
      <c r="U9" s="49"/>
      <c r="V9" s="260"/>
      <c r="W9" s="59" t="s">
        <v>47</v>
      </c>
      <c r="X9" s="60" t="s">
        <v>189</v>
      </c>
      <c r="Y9" s="54">
        <f>AB9</f>
        <v>0</v>
      </c>
      <c r="Z9" s="14"/>
      <c r="AA9" s="14" t="s">
        <v>190</v>
      </c>
      <c r="AE9" s="14">
        <f>AB9*15</f>
        <v>0</v>
      </c>
    </row>
    <row r="10" spans="2:32" ht="27.95" customHeight="1" x14ac:dyDescent="0.3">
      <c r="B10" s="262"/>
      <c r="C10" s="258"/>
      <c r="D10" s="49"/>
      <c r="E10" s="49"/>
      <c r="F10" s="49"/>
      <c r="G10" s="49"/>
      <c r="H10" s="61"/>
      <c r="I10" s="49"/>
      <c r="J10" s="49"/>
      <c r="K10" s="49"/>
      <c r="L10" s="49"/>
      <c r="M10" s="49"/>
      <c r="N10" s="61"/>
      <c r="O10" s="49"/>
      <c r="P10" s="49"/>
      <c r="Q10" s="62"/>
      <c r="R10" s="49"/>
      <c r="S10" s="49"/>
      <c r="T10" s="62"/>
      <c r="U10" s="49"/>
      <c r="V10" s="260"/>
      <c r="W10" s="52" t="s">
        <v>36</v>
      </c>
      <c r="X10" s="63" t="s">
        <v>191</v>
      </c>
      <c r="Y10" s="64">
        <v>0</v>
      </c>
      <c r="Z10" s="27"/>
      <c r="AA10" s="65" t="s">
        <v>192</v>
      </c>
      <c r="AC10" s="66">
        <f>AB10*8</f>
        <v>0</v>
      </c>
      <c r="AD10" s="14">
        <f>AB10*4</f>
        <v>0</v>
      </c>
      <c r="AE10" s="14">
        <f>AB10*12</f>
        <v>0</v>
      </c>
    </row>
    <row r="11" spans="2:32" ht="27.95" customHeight="1" x14ac:dyDescent="0.25">
      <c r="B11" s="67" t="s">
        <v>193</v>
      </c>
      <c r="C11" s="68"/>
      <c r="D11" s="49"/>
      <c r="E11" s="61"/>
      <c r="F11" s="49"/>
      <c r="G11" s="49"/>
      <c r="H11" s="61"/>
      <c r="I11" s="49"/>
      <c r="J11" s="49"/>
      <c r="K11" s="61"/>
      <c r="L11" s="49"/>
      <c r="M11" s="49"/>
      <c r="N11" s="61"/>
      <c r="O11" s="49"/>
      <c r="P11" s="49"/>
      <c r="Q11" s="62"/>
      <c r="R11" s="49"/>
      <c r="S11" s="49"/>
      <c r="T11" s="62"/>
      <c r="U11" s="49"/>
      <c r="V11" s="260"/>
      <c r="W11" s="59" t="s">
        <v>194</v>
      </c>
      <c r="X11" s="69"/>
      <c r="Y11" s="54"/>
      <c r="Z11" s="14"/>
      <c r="AC11" s="14">
        <f>SUM(AC5:AC10)</f>
        <v>0</v>
      </c>
      <c r="AD11" s="14">
        <f>SUM(AD5:AD10)</f>
        <v>0</v>
      </c>
      <c r="AE11" s="14">
        <f>SUM(AE5:AE10)</f>
        <v>0</v>
      </c>
      <c r="AF11" s="14">
        <f>AC11*4+AD11*9+AE11*4</f>
        <v>0</v>
      </c>
    </row>
    <row r="12" spans="2:32" ht="27.95" customHeight="1" x14ac:dyDescent="0.3">
      <c r="B12" s="70"/>
      <c r="C12" s="71"/>
      <c r="D12" s="49"/>
      <c r="E12" s="61"/>
      <c r="F12" s="49"/>
      <c r="G12" s="49"/>
      <c r="H12" s="61"/>
      <c r="I12" s="49"/>
      <c r="J12" s="49"/>
      <c r="K12" s="61"/>
      <c r="L12" s="49"/>
      <c r="M12" s="49"/>
      <c r="N12" s="61"/>
      <c r="O12" s="49"/>
      <c r="P12" s="49"/>
      <c r="Q12" s="62"/>
      <c r="R12" s="49"/>
      <c r="S12" s="49"/>
      <c r="T12" s="62"/>
      <c r="U12" s="49"/>
      <c r="V12" s="261"/>
      <c r="W12" s="52" t="s">
        <v>195</v>
      </c>
      <c r="X12" s="72"/>
      <c r="Y12" s="64"/>
      <c r="Z12" s="27"/>
      <c r="AA12" s="58"/>
      <c r="AB12" s="58"/>
      <c r="AC12" s="73" t="e">
        <f>AC11*4/AF11</f>
        <v>#DIV/0!</v>
      </c>
      <c r="AD12" s="73" t="e">
        <f>AD11*9/AF11</f>
        <v>#DIV/0!</v>
      </c>
      <c r="AE12" s="73" t="e">
        <f>AE11*4/AF11</f>
        <v>#DIV/0!</v>
      </c>
    </row>
    <row r="13" spans="2:32" s="47" customFormat="1" ht="27.95" customHeight="1" x14ac:dyDescent="0.3">
      <c r="B13" s="40">
        <v>12</v>
      </c>
      <c r="C13" s="258"/>
      <c r="D13" s="41" t="str">
        <f>'12月菜單'!E5</f>
        <v>五穀飯</v>
      </c>
      <c r="E13" s="41" t="s">
        <v>196</v>
      </c>
      <c r="F13" s="41"/>
      <c r="G13" s="41" t="str">
        <f>'12月菜單'!E6</f>
        <v>匈牙利豬排</v>
      </c>
      <c r="H13" s="41" t="s">
        <v>197</v>
      </c>
      <c r="I13" s="41"/>
      <c r="J13" s="41" t="str">
        <f>'12月菜單'!E7</f>
        <v>什錦胡瓜</v>
      </c>
      <c r="K13" s="41" t="s">
        <v>155</v>
      </c>
      <c r="L13" s="41"/>
      <c r="M13" s="41" t="str">
        <f>'12月菜單'!E8</f>
        <v>鮑菇雞丁</v>
      </c>
      <c r="N13" s="41" t="s">
        <v>155</v>
      </c>
      <c r="O13" s="41"/>
      <c r="P13" s="41" t="str">
        <f>'12月菜單'!E9</f>
        <v>淺色蔬菜</v>
      </c>
      <c r="Q13" s="41" t="s">
        <v>159</v>
      </c>
      <c r="R13" s="41"/>
      <c r="S13" s="41" t="str">
        <f>'12月菜單'!E10</f>
        <v>玉米濃湯(芡)</v>
      </c>
      <c r="T13" s="41" t="s">
        <v>155</v>
      </c>
      <c r="U13" s="41"/>
      <c r="V13" s="259"/>
      <c r="W13" s="43" t="s">
        <v>49</v>
      </c>
      <c r="X13" s="44" t="s">
        <v>198</v>
      </c>
      <c r="Y13" s="74">
        <v>5.5</v>
      </c>
      <c r="Z13" s="14"/>
      <c r="AA13" s="46" t="s">
        <v>199</v>
      </c>
      <c r="AB13" s="15"/>
      <c r="AC13" s="15">
        <f>AB13*2</f>
        <v>0</v>
      </c>
      <c r="AD13" s="15"/>
      <c r="AE13" s="15">
        <f>AB13*15</f>
        <v>0</v>
      </c>
      <c r="AF13" s="15">
        <f>AC13*4+AE13*4</f>
        <v>0</v>
      </c>
    </row>
    <row r="14" spans="2:32" ht="27.95" customHeight="1" x14ac:dyDescent="0.3">
      <c r="B14" s="48" t="s">
        <v>200</v>
      </c>
      <c r="C14" s="258"/>
      <c r="D14" s="49" t="s">
        <v>164</v>
      </c>
      <c r="E14" s="49"/>
      <c r="F14" s="49">
        <v>90</v>
      </c>
      <c r="G14" s="49" t="s">
        <v>201</v>
      </c>
      <c r="H14" s="49"/>
      <c r="I14" s="49">
        <v>70</v>
      </c>
      <c r="J14" s="213" t="s">
        <v>202</v>
      </c>
      <c r="K14" s="49"/>
      <c r="L14" s="49">
        <v>60</v>
      </c>
      <c r="M14" s="49" t="s">
        <v>203</v>
      </c>
      <c r="N14" s="49"/>
      <c r="O14" s="49">
        <v>30</v>
      </c>
      <c r="P14" s="213" t="s">
        <v>204</v>
      </c>
      <c r="Q14" s="51"/>
      <c r="R14" s="49">
        <v>120</v>
      </c>
      <c r="S14" s="49" t="s">
        <v>522</v>
      </c>
      <c r="T14" s="75"/>
      <c r="U14" s="75">
        <v>20</v>
      </c>
      <c r="V14" s="260"/>
      <c r="W14" s="52" t="s">
        <v>205</v>
      </c>
      <c r="X14" s="53" t="s">
        <v>206</v>
      </c>
      <c r="Y14" s="76">
        <v>2.2000000000000002</v>
      </c>
      <c r="Z14" s="27"/>
      <c r="AA14" s="55" t="s">
        <v>207</v>
      </c>
      <c r="AC14" s="56">
        <f>AB14*7</f>
        <v>0</v>
      </c>
      <c r="AD14" s="15">
        <f>AB14*5</f>
        <v>0</v>
      </c>
      <c r="AE14" s="15" t="s">
        <v>175</v>
      </c>
      <c r="AF14" s="57">
        <f>AC14*4+AD14*9</f>
        <v>0</v>
      </c>
    </row>
    <row r="15" spans="2:32" ht="27.95" customHeight="1" x14ac:dyDescent="0.3">
      <c r="B15" s="48">
        <v>4</v>
      </c>
      <c r="C15" s="258"/>
      <c r="D15" s="49" t="s">
        <v>208</v>
      </c>
      <c r="E15" s="49"/>
      <c r="F15" s="49">
        <v>45</v>
      </c>
      <c r="G15" s="49"/>
      <c r="H15" s="49"/>
      <c r="I15" s="49"/>
      <c r="J15" s="49" t="s">
        <v>188</v>
      </c>
      <c r="K15" s="61"/>
      <c r="L15" s="49">
        <v>20</v>
      </c>
      <c r="M15" s="213" t="s">
        <v>209</v>
      </c>
      <c r="N15" s="49"/>
      <c r="O15" s="49">
        <v>35</v>
      </c>
      <c r="P15" s="49"/>
      <c r="Q15" s="51"/>
      <c r="R15" s="49"/>
      <c r="S15" s="49" t="s">
        <v>523</v>
      </c>
      <c r="T15" s="77"/>
      <c r="U15" s="75">
        <v>20</v>
      </c>
      <c r="V15" s="260"/>
      <c r="W15" s="59" t="s">
        <v>35</v>
      </c>
      <c r="X15" s="60" t="s">
        <v>211</v>
      </c>
      <c r="Y15" s="76">
        <v>2</v>
      </c>
      <c r="Z15" s="14"/>
      <c r="AA15" s="14" t="s">
        <v>212</v>
      </c>
      <c r="AC15" s="15">
        <f>AB15*1</f>
        <v>0</v>
      </c>
      <c r="AD15" s="15" t="s">
        <v>175</v>
      </c>
      <c r="AE15" s="15">
        <f>AB15*5</f>
        <v>0</v>
      </c>
      <c r="AF15" s="15">
        <f>AC15*4+AE15*4</f>
        <v>0</v>
      </c>
    </row>
    <row r="16" spans="2:32" ht="27.95" customHeight="1" x14ac:dyDescent="0.3">
      <c r="B16" s="48" t="s">
        <v>213</v>
      </c>
      <c r="C16" s="258"/>
      <c r="D16" s="61"/>
      <c r="E16" s="61"/>
      <c r="F16" s="75"/>
      <c r="G16" s="75"/>
      <c r="H16" s="61"/>
      <c r="I16" s="49"/>
      <c r="J16" s="49"/>
      <c r="K16" s="61"/>
      <c r="L16" s="49"/>
      <c r="M16" s="49"/>
      <c r="N16" s="61"/>
      <c r="O16" s="49"/>
      <c r="P16" s="49"/>
      <c r="Q16" s="62"/>
      <c r="R16" s="49"/>
      <c r="S16" s="49" t="s">
        <v>524</v>
      </c>
      <c r="T16" s="62"/>
      <c r="U16" s="75">
        <v>20</v>
      </c>
      <c r="V16" s="260"/>
      <c r="W16" s="52" t="s">
        <v>214</v>
      </c>
      <c r="X16" s="60" t="s">
        <v>184</v>
      </c>
      <c r="Y16" s="76">
        <v>2.5</v>
      </c>
      <c r="Z16" s="27"/>
      <c r="AA16" s="14" t="s">
        <v>215</v>
      </c>
      <c r="AC16" s="15"/>
      <c r="AD16" s="15">
        <f>AB16*5</f>
        <v>0</v>
      </c>
      <c r="AE16" s="15" t="s">
        <v>175</v>
      </c>
      <c r="AF16" s="15">
        <f>AD16*9</f>
        <v>0</v>
      </c>
    </row>
    <row r="17" spans="2:32" ht="27.95" customHeight="1" x14ac:dyDescent="0.25">
      <c r="B17" s="262" t="s">
        <v>216</v>
      </c>
      <c r="C17" s="258"/>
      <c r="D17" s="61"/>
      <c r="E17" s="61"/>
      <c r="F17" s="75"/>
      <c r="G17" s="75"/>
      <c r="H17" s="61"/>
      <c r="I17" s="75"/>
      <c r="J17" s="75"/>
      <c r="K17" s="61"/>
      <c r="L17" s="75"/>
      <c r="M17" s="49"/>
      <c r="N17" s="61"/>
      <c r="O17" s="75"/>
      <c r="P17" s="75"/>
      <c r="Q17" s="62"/>
      <c r="R17" s="75"/>
      <c r="S17" s="49"/>
      <c r="T17" s="62"/>
      <c r="U17" s="75"/>
      <c r="V17" s="260"/>
      <c r="W17" s="59" t="s">
        <v>47</v>
      </c>
      <c r="X17" s="60" t="s">
        <v>217</v>
      </c>
      <c r="Y17" s="76">
        <f>AB17</f>
        <v>0</v>
      </c>
      <c r="Z17" s="14"/>
      <c r="AA17" s="14" t="s">
        <v>218</v>
      </c>
      <c r="AE17" s="14">
        <f>AB17*15</f>
        <v>0</v>
      </c>
    </row>
    <row r="18" spans="2:32" ht="27.95" customHeight="1" x14ac:dyDescent="0.3">
      <c r="B18" s="262"/>
      <c r="C18" s="258"/>
      <c r="D18" s="61"/>
      <c r="E18" s="61"/>
      <c r="F18" s="75"/>
      <c r="G18" s="75"/>
      <c r="H18" s="61"/>
      <c r="I18" s="75"/>
      <c r="J18" s="75"/>
      <c r="K18" s="61"/>
      <c r="L18" s="75"/>
      <c r="M18" s="49"/>
      <c r="N18" s="61"/>
      <c r="O18" s="75"/>
      <c r="P18" s="75"/>
      <c r="Q18" s="62"/>
      <c r="R18" s="75"/>
      <c r="S18" s="49"/>
      <c r="T18" s="62"/>
      <c r="U18" s="75"/>
      <c r="V18" s="260"/>
      <c r="W18" s="52" t="s">
        <v>44</v>
      </c>
      <c r="X18" s="63" t="s">
        <v>192</v>
      </c>
      <c r="Y18" s="76">
        <f>AB18</f>
        <v>0</v>
      </c>
      <c r="Z18" s="27"/>
      <c r="AA18" s="65" t="s">
        <v>192</v>
      </c>
      <c r="AC18" s="66">
        <f>AB18*8</f>
        <v>0</v>
      </c>
      <c r="AD18" s="14">
        <f>AB18*4</f>
        <v>0</v>
      </c>
      <c r="AE18" s="14">
        <f>AB18*12</f>
        <v>0</v>
      </c>
    </row>
    <row r="19" spans="2:32" ht="27.95" customHeight="1" x14ac:dyDescent="0.25">
      <c r="B19" s="67" t="s">
        <v>219</v>
      </c>
      <c r="C19" s="68"/>
      <c r="D19" s="61"/>
      <c r="E19" s="61"/>
      <c r="F19" s="75"/>
      <c r="G19" s="75"/>
      <c r="H19" s="61"/>
      <c r="I19" s="75"/>
      <c r="J19" s="75"/>
      <c r="K19" s="61"/>
      <c r="L19" s="75"/>
      <c r="M19" s="75"/>
      <c r="N19" s="61"/>
      <c r="O19" s="75"/>
      <c r="P19" s="75"/>
      <c r="Q19" s="62"/>
      <c r="R19" s="75"/>
      <c r="S19" s="75"/>
      <c r="T19" s="62"/>
      <c r="U19" s="75"/>
      <c r="V19" s="260"/>
      <c r="W19" s="59" t="s">
        <v>194</v>
      </c>
      <c r="X19" s="69"/>
      <c r="Y19" s="54"/>
      <c r="Z19" s="14"/>
      <c r="AC19" s="14">
        <f>SUM(AC13:AC18)</f>
        <v>0</v>
      </c>
      <c r="AD19" s="14">
        <f>SUM(AD13:AD18)</f>
        <v>0</v>
      </c>
      <c r="AE19" s="14">
        <f>SUM(AE13:AE18)</f>
        <v>0</v>
      </c>
      <c r="AF19" s="14">
        <f>AC19*4+AD19*9+AE19*4</f>
        <v>0</v>
      </c>
    </row>
    <row r="20" spans="2:32" ht="27.95" customHeight="1" x14ac:dyDescent="0.3">
      <c r="B20" s="70"/>
      <c r="C20" s="71"/>
      <c r="D20" s="61"/>
      <c r="E20" s="61"/>
      <c r="F20" s="75"/>
      <c r="G20" s="75"/>
      <c r="H20" s="61"/>
      <c r="I20" s="75"/>
      <c r="J20" s="75"/>
      <c r="K20" s="61"/>
      <c r="L20" s="75"/>
      <c r="M20" s="75"/>
      <c r="N20" s="61"/>
      <c r="O20" s="75"/>
      <c r="P20" s="75"/>
      <c r="Q20" s="62"/>
      <c r="R20" s="75"/>
      <c r="S20" s="75"/>
      <c r="T20" s="62"/>
      <c r="U20" s="75"/>
      <c r="V20" s="261"/>
      <c r="W20" s="52" t="s">
        <v>220</v>
      </c>
      <c r="X20" s="78"/>
      <c r="Y20" s="54"/>
      <c r="Z20" s="27"/>
      <c r="AC20" s="73" t="e">
        <f>AC19*4/AF19</f>
        <v>#DIV/0!</v>
      </c>
      <c r="AD20" s="73" t="e">
        <f>AD19*9/AF19</f>
        <v>#DIV/0!</v>
      </c>
      <c r="AE20" s="73" t="e">
        <f>AE19*4/AF19</f>
        <v>#DIV/0!</v>
      </c>
    </row>
    <row r="21" spans="2:32" s="47" customFormat="1" ht="27.95" customHeight="1" x14ac:dyDescent="0.3">
      <c r="B21" s="79">
        <v>12</v>
      </c>
      <c r="C21" s="258"/>
      <c r="D21" s="41" t="str">
        <f>'12月菜單'!I5</f>
        <v>白米飯</v>
      </c>
      <c r="E21" s="41" t="s">
        <v>196</v>
      </c>
      <c r="F21" s="41"/>
      <c r="G21" s="41" t="str">
        <f>'12月菜單'!I6</f>
        <v>酥炸雞腿(炸)</v>
      </c>
      <c r="H21" s="41" t="s">
        <v>221</v>
      </c>
      <c r="I21" s="41"/>
      <c r="J21" s="41" t="str">
        <f>'12月菜單'!I7</f>
        <v>開陽高麗菜(海)</v>
      </c>
      <c r="K21" s="41" t="s">
        <v>155</v>
      </c>
      <c r="L21" s="41"/>
      <c r="M21" s="41" t="str">
        <f>'12月菜單'!I8</f>
        <v>京醬肉絲</v>
      </c>
      <c r="N21" s="41" t="s">
        <v>222</v>
      </c>
      <c r="O21" s="41"/>
      <c r="P21" s="41" t="str">
        <f>'12月菜單'!I9</f>
        <v>深色蔬菜</v>
      </c>
      <c r="Q21" s="41" t="s">
        <v>159</v>
      </c>
      <c r="R21" s="41"/>
      <c r="S21" s="41" t="str">
        <f>'12月菜單'!I10</f>
        <v>海芽吻魚湯(海)</v>
      </c>
      <c r="T21" s="41" t="s">
        <v>155</v>
      </c>
      <c r="U21" s="41"/>
      <c r="V21" s="259"/>
      <c r="W21" s="43" t="s">
        <v>49</v>
      </c>
      <c r="X21" s="44" t="s">
        <v>161</v>
      </c>
      <c r="Y21" s="45">
        <v>5.8</v>
      </c>
      <c r="Z21" s="14"/>
      <c r="AA21" s="46" t="s">
        <v>162</v>
      </c>
      <c r="AB21" s="15"/>
      <c r="AC21" s="15">
        <f>AB21*2</f>
        <v>0</v>
      </c>
      <c r="AD21" s="15"/>
      <c r="AE21" s="15">
        <f>AB21*15</f>
        <v>0</v>
      </c>
      <c r="AF21" s="15">
        <f>AC21*4+AE21*4</f>
        <v>0</v>
      </c>
    </row>
    <row r="22" spans="2:32" s="82" customFormat="1" ht="27.75" customHeight="1" x14ac:dyDescent="0.4">
      <c r="B22" s="80" t="s">
        <v>200</v>
      </c>
      <c r="C22" s="258"/>
      <c r="D22" s="75" t="s">
        <v>223</v>
      </c>
      <c r="E22" s="75"/>
      <c r="F22" s="49">
        <v>90</v>
      </c>
      <c r="G22" s="49" t="s">
        <v>224</v>
      </c>
      <c r="H22" s="49"/>
      <c r="I22" s="49">
        <v>120</v>
      </c>
      <c r="J22" s="49" t="s">
        <v>225</v>
      </c>
      <c r="K22" s="49" t="s">
        <v>226</v>
      </c>
      <c r="L22" s="49">
        <v>10</v>
      </c>
      <c r="M22" s="213" t="s">
        <v>227</v>
      </c>
      <c r="N22" s="49"/>
      <c r="O22" s="49">
        <v>50</v>
      </c>
      <c r="P22" s="213" t="s">
        <v>228</v>
      </c>
      <c r="Q22" s="51"/>
      <c r="R22" s="49">
        <v>120</v>
      </c>
      <c r="S22" s="75" t="s">
        <v>229</v>
      </c>
      <c r="T22" s="77"/>
      <c r="U22" s="75">
        <v>3</v>
      </c>
      <c r="V22" s="260"/>
      <c r="W22" s="52" t="s">
        <v>230</v>
      </c>
      <c r="X22" s="53" t="s">
        <v>231</v>
      </c>
      <c r="Y22" s="54">
        <v>2.4</v>
      </c>
      <c r="Z22" s="81"/>
      <c r="AA22" s="55" t="s">
        <v>232</v>
      </c>
      <c r="AB22" s="15"/>
      <c r="AC22" s="56">
        <f>AB22*7</f>
        <v>0</v>
      </c>
      <c r="AD22" s="15">
        <f>AB22*5</f>
        <v>0</v>
      </c>
      <c r="AE22" s="15" t="s">
        <v>233</v>
      </c>
      <c r="AF22" s="57">
        <f>AC22*4+AD22*9</f>
        <v>0</v>
      </c>
    </row>
    <row r="23" spans="2:32" s="82" customFormat="1" ht="27.95" customHeight="1" x14ac:dyDescent="0.3">
      <c r="B23" s="80">
        <v>5</v>
      </c>
      <c r="C23" s="258"/>
      <c r="D23" s="75"/>
      <c r="E23" s="75"/>
      <c r="F23" s="75"/>
      <c r="G23" s="75"/>
      <c r="H23" s="75"/>
      <c r="I23" s="49"/>
      <c r="J23" s="213" t="s">
        <v>234</v>
      </c>
      <c r="K23" s="49"/>
      <c r="L23" s="49">
        <v>60</v>
      </c>
      <c r="M23" s="49" t="s">
        <v>235</v>
      </c>
      <c r="N23" s="49"/>
      <c r="O23" s="49">
        <v>30</v>
      </c>
      <c r="P23" s="49"/>
      <c r="Q23" s="51"/>
      <c r="R23" s="75"/>
      <c r="S23" s="75" t="s">
        <v>236</v>
      </c>
      <c r="T23" s="77" t="s">
        <v>237</v>
      </c>
      <c r="U23" s="75">
        <v>5</v>
      </c>
      <c r="V23" s="260"/>
      <c r="W23" s="59" t="s">
        <v>35</v>
      </c>
      <c r="X23" s="60" t="s">
        <v>238</v>
      </c>
      <c r="Y23" s="54">
        <v>2</v>
      </c>
      <c r="Z23" s="83"/>
      <c r="AA23" s="14" t="s">
        <v>212</v>
      </c>
      <c r="AB23" s="15"/>
      <c r="AC23" s="15">
        <f>AB23*1</f>
        <v>0</v>
      </c>
      <c r="AD23" s="15" t="s">
        <v>233</v>
      </c>
      <c r="AE23" s="15">
        <f>AB23*5</f>
        <v>0</v>
      </c>
      <c r="AF23" s="15">
        <f>AC23*4+AE23*4</f>
        <v>0</v>
      </c>
    </row>
    <row r="24" spans="2:32" s="82" customFormat="1" ht="27.95" customHeight="1" x14ac:dyDescent="0.4">
      <c r="B24" s="80" t="s">
        <v>213</v>
      </c>
      <c r="C24" s="258"/>
      <c r="D24" s="75"/>
      <c r="E24" s="61"/>
      <c r="F24" s="75"/>
      <c r="G24" s="75"/>
      <c r="H24" s="61"/>
      <c r="I24" s="75"/>
      <c r="J24" s="75"/>
      <c r="K24" s="75"/>
      <c r="L24" s="75"/>
      <c r="M24" s="75"/>
      <c r="N24" s="61"/>
      <c r="O24" s="75"/>
      <c r="P24" s="75"/>
      <c r="Q24" s="62"/>
      <c r="R24" s="75"/>
      <c r="S24" s="49"/>
      <c r="T24" s="62"/>
      <c r="U24" s="75"/>
      <c r="V24" s="260"/>
      <c r="W24" s="52" t="s">
        <v>239</v>
      </c>
      <c r="X24" s="60" t="s">
        <v>240</v>
      </c>
      <c r="Y24" s="54">
        <v>2.5</v>
      </c>
      <c r="Z24" s="81"/>
      <c r="AA24" s="14" t="s">
        <v>241</v>
      </c>
      <c r="AB24" s="15"/>
      <c r="AC24" s="15"/>
      <c r="AD24" s="15">
        <f>AB24*5</f>
        <v>0</v>
      </c>
      <c r="AE24" s="15" t="s">
        <v>233</v>
      </c>
      <c r="AF24" s="15">
        <f>AD24*9</f>
        <v>0</v>
      </c>
    </row>
    <row r="25" spans="2:32" s="82" customFormat="1" ht="27.95" customHeight="1" x14ac:dyDescent="0.25">
      <c r="B25" s="266" t="s">
        <v>242</v>
      </c>
      <c r="C25" s="258"/>
      <c r="D25" s="61"/>
      <c r="E25" s="61"/>
      <c r="F25" s="75"/>
      <c r="G25" s="75"/>
      <c r="H25" s="61"/>
      <c r="I25" s="75"/>
      <c r="J25" s="75"/>
      <c r="K25" s="61"/>
      <c r="L25" s="75"/>
      <c r="M25" s="75"/>
      <c r="N25" s="61"/>
      <c r="O25" s="75"/>
      <c r="P25" s="75"/>
      <c r="Q25" s="62"/>
      <c r="R25" s="75"/>
      <c r="S25" s="75"/>
      <c r="T25" s="62"/>
      <c r="U25" s="75"/>
      <c r="V25" s="260"/>
      <c r="W25" s="59" t="s">
        <v>47</v>
      </c>
      <c r="X25" s="60" t="s">
        <v>217</v>
      </c>
      <c r="Y25" s="54">
        <f>AB25</f>
        <v>0</v>
      </c>
      <c r="Z25" s="83"/>
      <c r="AA25" s="14" t="s">
        <v>218</v>
      </c>
      <c r="AB25" s="15"/>
      <c r="AC25" s="14"/>
      <c r="AD25" s="14"/>
      <c r="AE25" s="14">
        <f>AB25*15</f>
        <v>0</v>
      </c>
      <c r="AF25" s="14"/>
    </row>
    <row r="26" spans="2:32" s="82" customFormat="1" ht="27.95" customHeight="1" x14ac:dyDescent="0.4">
      <c r="B26" s="266"/>
      <c r="C26" s="258"/>
      <c r="D26" s="61"/>
      <c r="E26" s="61"/>
      <c r="F26" s="75"/>
      <c r="G26" s="84"/>
      <c r="H26" s="61"/>
      <c r="I26" s="75"/>
      <c r="J26" s="75"/>
      <c r="K26" s="61"/>
      <c r="L26" s="75"/>
      <c r="M26" s="75"/>
      <c r="N26" s="61"/>
      <c r="O26" s="75"/>
      <c r="P26" s="75"/>
      <c r="Q26" s="62"/>
      <c r="R26" s="75"/>
      <c r="S26" s="75"/>
      <c r="T26" s="62"/>
      <c r="U26" s="75"/>
      <c r="V26" s="260"/>
      <c r="W26" s="52" t="s">
        <v>243</v>
      </c>
      <c r="X26" s="63" t="s">
        <v>191</v>
      </c>
      <c r="Y26" s="54">
        <f>AB26</f>
        <v>0</v>
      </c>
      <c r="Z26" s="81"/>
      <c r="AA26" s="65" t="s">
        <v>191</v>
      </c>
      <c r="AB26" s="15"/>
      <c r="AC26" s="66">
        <f>AB26*8</f>
        <v>0</v>
      </c>
      <c r="AD26" s="14">
        <f>AB26*4</f>
        <v>0</v>
      </c>
      <c r="AE26" s="14">
        <f>AB26*12</f>
        <v>0</v>
      </c>
      <c r="AF26" s="14"/>
    </row>
    <row r="27" spans="2:32" s="82" customFormat="1" ht="27.95" customHeight="1" x14ac:dyDescent="0.25">
      <c r="B27" s="67" t="s">
        <v>219</v>
      </c>
      <c r="C27" s="85"/>
      <c r="D27" s="75"/>
      <c r="E27" s="61"/>
      <c r="F27" s="75"/>
      <c r="G27" s="75"/>
      <c r="H27" s="61"/>
      <c r="I27" s="75"/>
      <c r="J27" s="75"/>
      <c r="K27" s="61"/>
      <c r="L27" s="75"/>
      <c r="M27" s="75"/>
      <c r="N27" s="61"/>
      <c r="O27" s="75"/>
      <c r="P27" s="75"/>
      <c r="Q27" s="62"/>
      <c r="R27" s="75"/>
      <c r="S27" s="75"/>
      <c r="T27" s="62"/>
      <c r="U27" s="75"/>
      <c r="V27" s="260"/>
      <c r="W27" s="59" t="s">
        <v>194</v>
      </c>
      <c r="X27" s="69"/>
      <c r="Y27" s="54"/>
      <c r="Z27" s="83"/>
      <c r="AA27" s="14"/>
      <c r="AB27" s="15"/>
      <c r="AC27" s="14">
        <f>SUM(AC21:AC26)</f>
        <v>0</v>
      </c>
      <c r="AD27" s="14">
        <f>SUM(AD21:AD26)</f>
        <v>0</v>
      </c>
      <c r="AE27" s="14">
        <f>SUM(AE21:AE26)</f>
        <v>0</v>
      </c>
      <c r="AF27" s="14">
        <f>AC27*4+AD27*9+AE27*4</f>
        <v>0</v>
      </c>
    </row>
    <row r="28" spans="2:32" s="82" customFormat="1" ht="27.95" customHeight="1" thickBot="1" x14ac:dyDescent="0.45">
      <c r="B28" s="86"/>
      <c r="C28" s="87"/>
      <c r="D28" s="61"/>
      <c r="E28" s="61"/>
      <c r="F28" s="75"/>
      <c r="G28" s="75"/>
      <c r="H28" s="61"/>
      <c r="I28" s="75"/>
      <c r="J28" s="75"/>
      <c r="K28" s="61"/>
      <c r="L28" s="75"/>
      <c r="M28" s="75"/>
      <c r="N28" s="61"/>
      <c r="O28" s="75"/>
      <c r="P28" s="75"/>
      <c r="Q28" s="62"/>
      <c r="R28" s="75"/>
      <c r="S28" s="75"/>
      <c r="T28" s="62"/>
      <c r="U28" s="75"/>
      <c r="V28" s="261"/>
      <c r="W28" s="52" t="s">
        <v>195</v>
      </c>
      <c r="X28" s="78"/>
      <c r="Y28" s="54"/>
      <c r="Z28" s="81"/>
      <c r="AA28" s="83"/>
      <c r="AB28" s="88"/>
      <c r="AC28" s="73" t="e">
        <f>AC27*4/AF27</f>
        <v>#DIV/0!</v>
      </c>
      <c r="AD28" s="73" t="e">
        <f>AD27*9/AF27</f>
        <v>#DIV/0!</v>
      </c>
      <c r="AE28" s="73" t="e">
        <f>AE27*4/AF27</f>
        <v>#DIV/0!</v>
      </c>
      <c r="AF28" s="83"/>
    </row>
    <row r="29" spans="2:32" s="47" customFormat="1" ht="27.95" customHeight="1" x14ac:dyDescent="0.3">
      <c r="B29" s="40">
        <v>12</v>
      </c>
      <c r="C29" s="258"/>
      <c r="D29" s="41" t="str">
        <f>'12月菜單'!M5</f>
        <v>地瓜飯</v>
      </c>
      <c r="E29" s="41" t="s">
        <v>196</v>
      </c>
      <c r="F29" s="41"/>
      <c r="G29" s="41" t="str">
        <f>'12月菜單'!M6</f>
        <v>蔥燒豬排</v>
      </c>
      <c r="H29" s="41" t="s">
        <v>155</v>
      </c>
      <c r="I29" s="41"/>
      <c r="J29" s="41" t="str">
        <f>'12月菜單'!M7</f>
        <v>椒鹽天婦羅(炸加)</v>
      </c>
      <c r="K29" s="41" t="s">
        <v>244</v>
      </c>
      <c r="L29" s="41"/>
      <c r="M29" s="41" t="str">
        <f>'12月菜單'!M8</f>
        <v>甜椒雞丁</v>
      </c>
      <c r="N29" s="41" t="s">
        <v>155</v>
      </c>
      <c r="O29" s="41"/>
      <c r="P29" s="41" t="str">
        <f>'12月菜單'!M9</f>
        <v>淺色蔬菜</v>
      </c>
      <c r="Q29" s="41" t="s">
        <v>159</v>
      </c>
      <c r="R29" s="41"/>
      <c r="S29" s="41" t="str">
        <f>'12月菜單'!M10</f>
        <v>日式味噌湯(豆)</v>
      </c>
      <c r="T29" s="41" t="s">
        <v>155</v>
      </c>
      <c r="U29" s="41"/>
      <c r="V29" s="259"/>
      <c r="W29" s="43" t="s">
        <v>49</v>
      </c>
      <c r="X29" s="44" t="s">
        <v>198</v>
      </c>
      <c r="Y29" s="74">
        <v>5.5</v>
      </c>
      <c r="Z29" s="14"/>
      <c r="AA29" s="46" t="s">
        <v>199</v>
      </c>
      <c r="AB29" s="15"/>
      <c r="AC29" s="15">
        <f>AB29*2</f>
        <v>0</v>
      </c>
      <c r="AD29" s="15"/>
      <c r="AE29" s="15">
        <f>AB29*15</f>
        <v>0</v>
      </c>
      <c r="AF29" s="15">
        <f>AC29*4+AE29*4</f>
        <v>0</v>
      </c>
    </row>
    <row r="30" spans="2:32" ht="27.95" customHeight="1" x14ac:dyDescent="0.3">
      <c r="B30" s="48" t="s">
        <v>200</v>
      </c>
      <c r="C30" s="258"/>
      <c r="D30" s="75" t="s">
        <v>164</v>
      </c>
      <c r="E30" s="75"/>
      <c r="F30" s="49">
        <v>90</v>
      </c>
      <c r="G30" s="213" t="s">
        <v>245</v>
      </c>
      <c r="H30" s="49"/>
      <c r="I30" s="49">
        <v>70</v>
      </c>
      <c r="J30" s="49" t="s">
        <v>246</v>
      </c>
      <c r="K30" s="49" t="s">
        <v>247</v>
      </c>
      <c r="L30" s="49">
        <v>50</v>
      </c>
      <c r="M30" s="49" t="s">
        <v>248</v>
      </c>
      <c r="N30" s="49"/>
      <c r="O30" s="49">
        <v>50</v>
      </c>
      <c r="P30" s="213" t="s">
        <v>169</v>
      </c>
      <c r="Q30" s="51"/>
      <c r="R30" s="49">
        <v>120</v>
      </c>
      <c r="S30" s="89" t="s">
        <v>249</v>
      </c>
      <c r="T30" s="51" t="s">
        <v>250</v>
      </c>
      <c r="U30" s="51">
        <v>30</v>
      </c>
      <c r="V30" s="260"/>
      <c r="W30" s="52" t="s">
        <v>53</v>
      </c>
      <c r="X30" s="53" t="s">
        <v>206</v>
      </c>
      <c r="Y30" s="76">
        <v>2.2000000000000002</v>
      </c>
      <c r="Z30" s="27"/>
      <c r="AA30" s="55" t="s">
        <v>207</v>
      </c>
      <c r="AC30" s="56">
        <f>AB30*7</f>
        <v>0</v>
      </c>
      <c r="AD30" s="15">
        <f>AB30*5</f>
        <v>0</v>
      </c>
      <c r="AE30" s="15" t="s">
        <v>175</v>
      </c>
      <c r="AF30" s="57">
        <f>AC30*4+AD30*9</f>
        <v>0</v>
      </c>
    </row>
    <row r="31" spans="2:32" ht="27.95" customHeight="1" x14ac:dyDescent="0.3">
      <c r="B31" s="48">
        <v>6</v>
      </c>
      <c r="C31" s="258"/>
      <c r="D31" s="75" t="s">
        <v>251</v>
      </c>
      <c r="E31" s="75"/>
      <c r="F31" s="49">
        <v>45</v>
      </c>
      <c r="G31" s="49"/>
      <c r="H31" s="49"/>
      <c r="I31" s="49"/>
      <c r="J31" s="49" t="s">
        <v>252</v>
      </c>
      <c r="K31" s="49"/>
      <c r="L31" s="49">
        <v>5</v>
      </c>
      <c r="M31" s="213" t="s">
        <v>209</v>
      </c>
      <c r="N31" s="49"/>
      <c r="O31" s="49">
        <v>55</v>
      </c>
      <c r="P31" s="49"/>
      <c r="Q31" s="61"/>
      <c r="R31" s="49"/>
      <c r="S31" s="49"/>
      <c r="T31" s="51"/>
      <c r="U31" s="51"/>
      <c r="V31" s="260"/>
      <c r="W31" s="59" t="s">
        <v>35</v>
      </c>
      <c r="X31" s="60" t="s">
        <v>211</v>
      </c>
      <c r="Y31" s="76">
        <v>2</v>
      </c>
      <c r="Z31" s="14"/>
      <c r="AA31" s="14" t="s">
        <v>253</v>
      </c>
      <c r="AC31" s="15">
        <f>AB31*1</f>
        <v>0</v>
      </c>
      <c r="AD31" s="15" t="s">
        <v>233</v>
      </c>
      <c r="AE31" s="15">
        <f>AB31*5</f>
        <v>0</v>
      </c>
      <c r="AF31" s="15">
        <f>AC31*4+AE31*4</f>
        <v>0</v>
      </c>
    </row>
    <row r="32" spans="2:32" ht="27.95" customHeight="1" x14ac:dyDescent="0.3">
      <c r="B32" s="48" t="s">
        <v>213</v>
      </c>
      <c r="C32" s="258"/>
      <c r="D32" s="61"/>
      <c r="E32" s="61"/>
      <c r="F32" s="49"/>
      <c r="G32" s="49"/>
      <c r="H32" s="61"/>
      <c r="I32" s="49"/>
      <c r="J32" s="49"/>
      <c r="K32" s="49"/>
      <c r="L32" s="49"/>
      <c r="M32" s="49"/>
      <c r="N32" s="49"/>
      <c r="O32" s="49"/>
      <c r="P32" s="49"/>
      <c r="Q32" s="61"/>
      <c r="R32" s="75"/>
      <c r="S32" s="49"/>
      <c r="T32" s="77"/>
      <c r="U32" s="75"/>
      <c r="V32" s="260"/>
      <c r="W32" s="52" t="s">
        <v>254</v>
      </c>
      <c r="X32" s="60" t="s">
        <v>184</v>
      </c>
      <c r="Y32" s="76">
        <v>2.5</v>
      </c>
      <c r="Z32" s="27"/>
      <c r="AA32" s="14" t="s">
        <v>215</v>
      </c>
      <c r="AC32" s="15"/>
      <c r="AD32" s="15">
        <f>AB32*5</f>
        <v>0</v>
      </c>
      <c r="AE32" s="15" t="s">
        <v>175</v>
      </c>
      <c r="AF32" s="15">
        <f>AD32*9</f>
        <v>0</v>
      </c>
    </row>
    <row r="33" spans="2:32" ht="27.95" customHeight="1" x14ac:dyDescent="0.25">
      <c r="B33" s="262" t="s">
        <v>255</v>
      </c>
      <c r="C33" s="258"/>
      <c r="D33" s="61"/>
      <c r="E33" s="61"/>
      <c r="F33" s="75"/>
      <c r="G33" s="75"/>
      <c r="H33" s="61"/>
      <c r="I33" s="75"/>
      <c r="J33" s="49"/>
      <c r="K33" s="49"/>
      <c r="L33" s="49"/>
      <c r="M33" s="49"/>
      <c r="N33" s="49"/>
      <c r="O33" s="49"/>
      <c r="P33" s="75"/>
      <c r="Q33" s="62"/>
      <c r="R33" s="75"/>
      <c r="S33" s="49"/>
      <c r="T33" s="77"/>
      <c r="U33" s="75"/>
      <c r="V33" s="260"/>
      <c r="W33" s="59" t="s">
        <v>47</v>
      </c>
      <c r="X33" s="60" t="s">
        <v>217</v>
      </c>
      <c r="Y33" s="76">
        <f>AB33</f>
        <v>0</v>
      </c>
      <c r="Z33" s="14"/>
      <c r="AA33" s="14" t="s">
        <v>256</v>
      </c>
      <c r="AE33" s="14">
        <f>AB33*15</f>
        <v>0</v>
      </c>
    </row>
    <row r="34" spans="2:32" ht="27.95" customHeight="1" x14ac:dyDescent="0.3">
      <c r="B34" s="262"/>
      <c r="C34" s="258"/>
      <c r="D34" s="61"/>
      <c r="E34" s="61"/>
      <c r="F34" s="75"/>
      <c r="G34" s="75"/>
      <c r="H34" s="61"/>
      <c r="I34" s="75"/>
      <c r="J34" s="49"/>
      <c r="K34" s="61"/>
      <c r="L34" s="49"/>
      <c r="M34" s="49"/>
      <c r="N34" s="61"/>
      <c r="O34" s="49"/>
      <c r="P34" s="75"/>
      <c r="Q34" s="62"/>
      <c r="R34" s="75"/>
      <c r="S34" s="49"/>
      <c r="T34" s="62"/>
      <c r="U34" s="75"/>
      <c r="V34" s="260"/>
      <c r="W34" s="52" t="s">
        <v>44</v>
      </c>
      <c r="X34" s="63" t="s">
        <v>191</v>
      </c>
      <c r="Y34" s="76">
        <f>AB34</f>
        <v>0</v>
      </c>
      <c r="Z34" s="27"/>
      <c r="AA34" s="65" t="s">
        <v>191</v>
      </c>
      <c r="AC34" s="66">
        <f>AB34*8</f>
        <v>0</v>
      </c>
      <c r="AD34" s="14">
        <f>AB34*4</f>
        <v>0</v>
      </c>
      <c r="AE34" s="14">
        <f>AB34*12</f>
        <v>0</v>
      </c>
    </row>
    <row r="35" spans="2:32" ht="27.95" customHeight="1" x14ac:dyDescent="0.25">
      <c r="B35" s="67" t="s">
        <v>257</v>
      </c>
      <c r="C35" s="68"/>
      <c r="D35" s="61"/>
      <c r="E35" s="61"/>
      <c r="F35" s="75"/>
      <c r="G35" s="75"/>
      <c r="H35" s="61"/>
      <c r="I35" s="75"/>
      <c r="J35" s="75"/>
      <c r="K35" s="61"/>
      <c r="L35" s="75"/>
      <c r="M35" s="75"/>
      <c r="N35" s="61"/>
      <c r="O35" s="75"/>
      <c r="P35" s="75"/>
      <c r="Q35" s="62"/>
      <c r="R35" s="75"/>
      <c r="S35" s="75"/>
      <c r="T35" s="77"/>
      <c r="U35" s="75"/>
      <c r="V35" s="260"/>
      <c r="W35" s="59" t="s">
        <v>194</v>
      </c>
      <c r="X35" s="69"/>
      <c r="Y35" s="76"/>
      <c r="Z35" s="14"/>
      <c r="AC35" s="14">
        <f>SUM(AC29:AC34)</f>
        <v>0</v>
      </c>
      <c r="AD35" s="14">
        <f>SUM(AD29:AD34)</f>
        <v>0</v>
      </c>
      <c r="AE35" s="14">
        <f>SUM(AE29:AE34)</f>
        <v>0</v>
      </c>
      <c r="AF35" s="14">
        <f>AC35*4+AD35*9+AE35*4</f>
        <v>0</v>
      </c>
    </row>
    <row r="36" spans="2:32" ht="27.95" customHeight="1" x14ac:dyDescent="0.3">
      <c r="B36" s="70"/>
      <c r="C36" s="71"/>
      <c r="D36" s="61"/>
      <c r="E36" s="61"/>
      <c r="F36" s="75"/>
      <c r="G36" s="75"/>
      <c r="H36" s="61"/>
      <c r="I36" s="75"/>
      <c r="J36" s="75"/>
      <c r="K36" s="61"/>
      <c r="L36" s="75"/>
      <c r="M36" s="75"/>
      <c r="N36" s="61"/>
      <c r="O36" s="75"/>
      <c r="P36" s="75"/>
      <c r="Q36" s="62"/>
      <c r="R36" s="75"/>
      <c r="S36" s="75"/>
      <c r="T36" s="62"/>
      <c r="U36" s="75"/>
      <c r="V36" s="261"/>
      <c r="W36" s="52" t="s">
        <v>258</v>
      </c>
      <c r="X36" s="72"/>
      <c r="Y36" s="76"/>
      <c r="Z36" s="27"/>
      <c r="AC36" s="73" t="e">
        <f>AC35*4/AF35</f>
        <v>#DIV/0!</v>
      </c>
      <c r="AD36" s="73" t="e">
        <f>AD35*9/AF35</f>
        <v>#DIV/0!</v>
      </c>
      <c r="AE36" s="73" t="e">
        <f>AE35*4/AF35</f>
        <v>#DIV/0!</v>
      </c>
    </row>
    <row r="37" spans="2:32" s="47" customFormat="1" ht="27.95" customHeight="1" x14ac:dyDescent="0.3">
      <c r="B37" s="40">
        <v>12</v>
      </c>
      <c r="C37" s="258"/>
      <c r="D37" s="41" t="str">
        <f>'12月菜單'!Q5</f>
        <v>黃金炒飯</v>
      </c>
      <c r="E37" s="41" t="s">
        <v>259</v>
      </c>
      <c r="F37" s="41"/>
      <c r="G37" s="41" t="str">
        <f>'12月菜單'!Q6</f>
        <v>塔香三杯雞</v>
      </c>
      <c r="H37" s="41" t="s">
        <v>155</v>
      </c>
      <c r="I37" s="41"/>
      <c r="J37" s="41" t="str">
        <f>'12月菜單'!Q7</f>
        <v>什錦洋芋燒</v>
      </c>
      <c r="K37" s="41" t="s">
        <v>155</v>
      </c>
      <c r="L37" s="41"/>
      <c r="M37" s="41" t="str">
        <f>'12月菜單'!Q8</f>
        <v>爆炒洋蔥豬</v>
      </c>
      <c r="N37" s="41" t="s">
        <v>158</v>
      </c>
      <c r="O37" s="41"/>
      <c r="P37" s="41" t="str">
        <f>'12月菜單'!Q9</f>
        <v>深色蔬菜</v>
      </c>
      <c r="Q37" s="41" t="s">
        <v>159</v>
      </c>
      <c r="R37" s="41"/>
      <c r="S37" s="41" t="str">
        <f>'12月菜單'!Q10</f>
        <v>日式關東煮(加)</v>
      </c>
      <c r="T37" s="41" t="s">
        <v>155</v>
      </c>
      <c r="U37" s="41"/>
      <c r="V37" s="259"/>
      <c r="W37" s="43" t="s">
        <v>49</v>
      </c>
      <c r="X37" s="44" t="s">
        <v>161</v>
      </c>
      <c r="Y37" s="90">
        <f t="shared" ref="Y37:Y42" si="0">AB37</f>
        <v>5.5</v>
      </c>
      <c r="Z37" s="14"/>
      <c r="AA37" s="46" t="s">
        <v>199</v>
      </c>
      <c r="AB37" s="15">
        <v>5.5</v>
      </c>
      <c r="AC37" s="15">
        <f>AB37*2</f>
        <v>11</v>
      </c>
      <c r="AD37" s="15"/>
      <c r="AE37" s="15">
        <f>AB37*15</f>
        <v>82.5</v>
      </c>
      <c r="AF37" s="15">
        <f>AC37*4+AE37*4</f>
        <v>374</v>
      </c>
    </row>
    <row r="38" spans="2:32" ht="27.95" customHeight="1" x14ac:dyDescent="0.3">
      <c r="B38" s="48" t="s">
        <v>200</v>
      </c>
      <c r="C38" s="258"/>
      <c r="D38" s="75" t="s">
        <v>223</v>
      </c>
      <c r="E38" s="49"/>
      <c r="F38" s="49">
        <v>130</v>
      </c>
      <c r="G38" s="213" t="s">
        <v>209</v>
      </c>
      <c r="H38" s="49"/>
      <c r="I38" s="49">
        <v>60</v>
      </c>
      <c r="J38" s="213" t="s">
        <v>260</v>
      </c>
      <c r="K38" s="49"/>
      <c r="L38" s="49">
        <v>40</v>
      </c>
      <c r="M38" s="49" t="s">
        <v>261</v>
      </c>
      <c r="N38" s="49"/>
      <c r="O38" s="49">
        <v>50</v>
      </c>
      <c r="P38" s="213" t="s">
        <v>204</v>
      </c>
      <c r="Q38" s="51"/>
      <c r="R38" s="49">
        <v>120</v>
      </c>
      <c r="S38" s="49" t="s">
        <v>262</v>
      </c>
      <c r="T38" s="51"/>
      <c r="U38" s="49">
        <v>20</v>
      </c>
      <c r="V38" s="260"/>
      <c r="W38" s="52" t="str">
        <f>AE43&amp;" "&amp;"g"</f>
        <v>92.5 g</v>
      </c>
      <c r="X38" s="53" t="s">
        <v>206</v>
      </c>
      <c r="Y38" s="76">
        <f t="shared" si="0"/>
        <v>2.5</v>
      </c>
      <c r="Z38" s="27"/>
      <c r="AA38" s="55" t="s">
        <v>232</v>
      </c>
      <c r="AB38" s="15">
        <v>2.5</v>
      </c>
      <c r="AC38" s="56">
        <f>AB38*7</f>
        <v>17.5</v>
      </c>
      <c r="AD38" s="15">
        <f>AB38*5</f>
        <v>12.5</v>
      </c>
      <c r="AE38" s="15" t="s">
        <v>175</v>
      </c>
      <c r="AF38" s="57">
        <f>AC38*4+AD38*9</f>
        <v>182.5</v>
      </c>
    </row>
    <row r="39" spans="2:32" ht="27.95" customHeight="1" x14ac:dyDescent="0.3">
      <c r="B39" s="48">
        <v>7</v>
      </c>
      <c r="C39" s="258"/>
      <c r="D39" s="49" t="s">
        <v>263</v>
      </c>
      <c r="E39" s="49"/>
      <c r="F39" s="49">
        <v>30</v>
      </c>
      <c r="G39" s="49" t="s">
        <v>252</v>
      </c>
      <c r="H39" s="49"/>
      <c r="I39" s="49">
        <v>10</v>
      </c>
      <c r="J39" s="49" t="s">
        <v>264</v>
      </c>
      <c r="K39" s="49"/>
      <c r="L39" s="49">
        <v>20</v>
      </c>
      <c r="M39" s="214" t="s">
        <v>265</v>
      </c>
      <c r="N39" s="91"/>
      <c r="O39" s="91">
        <v>55</v>
      </c>
      <c r="P39" s="49"/>
      <c r="Q39" s="49"/>
      <c r="R39" s="49"/>
      <c r="S39" s="49" t="s">
        <v>266</v>
      </c>
      <c r="T39" s="51"/>
      <c r="U39" s="49">
        <v>20</v>
      </c>
      <c r="V39" s="260"/>
      <c r="W39" s="59" t="s">
        <v>35</v>
      </c>
      <c r="X39" s="60" t="s">
        <v>267</v>
      </c>
      <c r="Y39" s="76">
        <f t="shared" si="0"/>
        <v>2</v>
      </c>
      <c r="Z39" s="14"/>
      <c r="AA39" s="14" t="s">
        <v>253</v>
      </c>
      <c r="AB39" s="15">
        <v>2</v>
      </c>
      <c r="AC39" s="15">
        <f>AB39*1</f>
        <v>2</v>
      </c>
      <c r="AD39" s="15" t="s">
        <v>175</v>
      </c>
      <c r="AE39" s="15">
        <f>AB39*5</f>
        <v>10</v>
      </c>
      <c r="AF39" s="15">
        <f>AC39*4+AE39*4</f>
        <v>48</v>
      </c>
    </row>
    <row r="40" spans="2:32" ht="27.95" customHeight="1" x14ac:dyDescent="0.3">
      <c r="B40" s="48" t="s">
        <v>213</v>
      </c>
      <c r="C40" s="258"/>
      <c r="D40" s="49"/>
      <c r="E40" s="49"/>
      <c r="F40" s="49"/>
      <c r="G40" s="49"/>
      <c r="H40" s="49"/>
      <c r="I40" s="49"/>
      <c r="J40" s="49" t="s">
        <v>268</v>
      </c>
      <c r="K40" s="61"/>
      <c r="L40" s="49">
        <v>20</v>
      </c>
      <c r="M40" s="49"/>
      <c r="N40" s="49"/>
      <c r="O40" s="49"/>
      <c r="P40" s="49"/>
      <c r="Q40" s="49"/>
      <c r="R40" s="49"/>
      <c r="S40" s="49" t="s">
        <v>269</v>
      </c>
      <c r="T40" s="49" t="s">
        <v>270</v>
      </c>
      <c r="U40" s="49">
        <v>20</v>
      </c>
      <c r="V40" s="260"/>
      <c r="W40" s="52" t="str">
        <f>AD43&amp;" "&amp;"g"</f>
        <v>25 g</v>
      </c>
      <c r="X40" s="60" t="s">
        <v>184</v>
      </c>
      <c r="Y40" s="76">
        <f t="shared" si="0"/>
        <v>2.5</v>
      </c>
      <c r="Z40" s="27"/>
      <c r="AA40" s="14" t="s">
        <v>215</v>
      </c>
      <c r="AB40" s="15">
        <v>2.5</v>
      </c>
      <c r="AC40" s="15"/>
      <c r="AD40" s="15">
        <f>AB40*5</f>
        <v>12.5</v>
      </c>
      <c r="AE40" s="15" t="s">
        <v>175</v>
      </c>
      <c r="AF40" s="15">
        <f>AD40*9</f>
        <v>112.5</v>
      </c>
    </row>
    <row r="41" spans="2:32" ht="27.95" customHeight="1" x14ac:dyDescent="0.25">
      <c r="B41" s="262" t="s">
        <v>271</v>
      </c>
      <c r="C41" s="258"/>
      <c r="D41" s="49"/>
      <c r="E41" s="49"/>
      <c r="F41" s="49"/>
      <c r="G41" s="49"/>
      <c r="H41" s="49"/>
      <c r="I41" s="49"/>
      <c r="J41" s="49" t="s">
        <v>272</v>
      </c>
      <c r="K41" s="61"/>
      <c r="L41" s="49">
        <v>20</v>
      </c>
      <c r="M41" s="49"/>
      <c r="N41" s="49"/>
      <c r="O41" s="49"/>
      <c r="P41" s="49"/>
      <c r="Q41" s="49"/>
      <c r="R41" s="49"/>
      <c r="S41" s="49"/>
      <c r="T41" s="49"/>
      <c r="U41" s="49"/>
      <c r="V41" s="260"/>
      <c r="W41" s="59" t="s">
        <v>47</v>
      </c>
      <c r="X41" s="60" t="s">
        <v>217</v>
      </c>
      <c r="Y41" s="76">
        <f t="shared" si="0"/>
        <v>0</v>
      </c>
      <c r="Z41" s="14"/>
      <c r="AA41" s="14" t="s">
        <v>218</v>
      </c>
      <c r="AE41" s="14">
        <f>AB41*15</f>
        <v>0</v>
      </c>
    </row>
    <row r="42" spans="2:32" ht="27.95" customHeight="1" x14ac:dyDescent="0.3">
      <c r="B42" s="262"/>
      <c r="C42" s="258"/>
      <c r="D42" s="49"/>
      <c r="E42" s="61"/>
      <c r="F42" s="49"/>
      <c r="G42" s="49"/>
      <c r="H42" s="61"/>
      <c r="I42" s="49"/>
      <c r="J42" s="49"/>
      <c r="K42" s="61"/>
      <c r="L42" s="49"/>
      <c r="M42" s="49"/>
      <c r="N42" s="61"/>
      <c r="O42" s="49"/>
      <c r="P42" s="49"/>
      <c r="Q42" s="61"/>
      <c r="R42" s="49"/>
      <c r="S42" s="49"/>
      <c r="T42" s="61"/>
      <c r="U42" s="49"/>
      <c r="V42" s="260"/>
      <c r="W42" s="52" t="str">
        <f>AC43&amp;" "&amp;"g"</f>
        <v>30.5 g</v>
      </c>
      <c r="X42" s="63" t="s">
        <v>192</v>
      </c>
      <c r="Y42" s="76">
        <f t="shared" si="0"/>
        <v>0</v>
      </c>
      <c r="Z42" s="27"/>
      <c r="AA42" s="65" t="s">
        <v>192</v>
      </c>
      <c r="AC42" s="66">
        <f>AB42*8</f>
        <v>0</v>
      </c>
      <c r="AD42" s="14">
        <f>AB42*4</f>
        <v>0</v>
      </c>
      <c r="AE42" s="14">
        <f>AB42*12</f>
        <v>0</v>
      </c>
    </row>
    <row r="43" spans="2:32" ht="27.95" customHeight="1" x14ac:dyDescent="0.25">
      <c r="B43" s="67" t="s">
        <v>219</v>
      </c>
      <c r="C43" s="68"/>
      <c r="D43" s="61"/>
      <c r="E43" s="61"/>
      <c r="F43" s="75"/>
      <c r="G43" s="75"/>
      <c r="H43" s="61"/>
      <c r="I43" s="75"/>
      <c r="J43" s="75"/>
      <c r="K43" s="61"/>
      <c r="L43" s="75"/>
      <c r="M43" s="75"/>
      <c r="N43" s="61"/>
      <c r="O43" s="75"/>
      <c r="P43" s="75"/>
      <c r="Q43" s="61"/>
      <c r="R43" s="75"/>
      <c r="S43" s="49"/>
      <c r="T43" s="61"/>
      <c r="U43" s="49"/>
      <c r="V43" s="260"/>
      <c r="W43" s="59" t="s">
        <v>194</v>
      </c>
      <c r="X43" s="69"/>
      <c r="Y43" s="76"/>
      <c r="Z43" s="14"/>
      <c r="AC43" s="92">
        <f>SUM(AC37:AC42)</f>
        <v>30.5</v>
      </c>
      <c r="AD43" s="92">
        <f>SUM(AD37:AD42)</f>
        <v>25</v>
      </c>
      <c r="AE43" s="92">
        <f>SUM(AE37:AE42)</f>
        <v>92.5</v>
      </c>
      <c r="AF43" s="14">
        <f>AC43*4+AD43*9+AE43*4</f>
        <v>717</v>
      </c>
    </row>
    <row r="44" spans="2:32" ht="27.95" customHeight="1" thickBot="1" x14ac:dyDescent="0.35">
      <c r="B44" s="93"/>
      <c r="C44" s="71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61"/>
      <c r="W44" s="96" t="str">
        <f>AF43&amp;"K"</f>
        <v>717K</v>
      </c>
      <c r="X44" s="97"/>
      <c r="Y44" s="98"/>
      <c r="Z44" s="27"/>
      <c r="AC44" s="73">
        <f>AC43*4/AF43</f>
        <v>0.1701534170153417</v>
      </c>
      <c r="AD44" s="73">
        <f>AD43*9/AF43</f>
        <v>0.31380753138075312</v>
      </c>
      <c r="AE44" s="73">
        <f>AE43*4/AF43</f>
        <v>0.51603905160390517</v>
      </c>
    </row>
    <row r="45" spans="2:32" ht="21.75" customHeight="1" x14ac:dyDescent="0.25">
      <c r="C45" s="14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101"/>
    </row>
    <row r="46" spans="2:32" x14ac:dyDescent="0.25">
      <c r="B46" s="15"/>
      <c r="D46" s="268"/>
      <c r="E46" s="268"/>
      <c r="F46" s="269"/>
      <c r="G46" s="269"/>
      <c r="H46" s="102"/>
      <c r="I46" s="14"/>
      <c r="J46" s="14"/>
      <c r="K46" s="102"/>
      <c r="L46" s="14"/>
      <c r="N46" s="102"/>
      <c r="O46" s="14"/>
      <c r="Q46" s="102"/>
      <c r="R46" s="14"/>
      <c r="T46" s="102"/>
      <c r="U46" s="14"/>
      <c r="V46" s="103"/>
      <c r="Y46" s="106"/>
    </row>
    <row r="47" spans="2:32" x14ac:dyDescent="0.25">
      <c r="Y47" s="106"/>
    </row>
    <row r="48" spans="2:32" x14ac:dyDescent="0.25">
      <c r="Y48" s="106"/>
    </row>
    <row r="49" spans="25:25" x14ac:dyDescent="0.25">
      <c r="Y49" s="106"/>
    </row>
    <row r="50" spans="25:25" x14ac:dyDescent="0.25">
      <c r="Y50" s="106"/>
    </row>
    <row r="51" spans="25:25" x14ac:dyDescent="0.25">
      <c r="Y51" s="106"/>
    </row>
    <row r="52" spans="25:25" x14ac:dyDescent="0.25">
      <c r="Y52" s="106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abSelected="1" zoomScale="64" zoomScaleNormal="64" workbookViewId="0">
      <selection activeCell="B32" sqref="B32"/>
    </sheetView>
  </sheetViews>
  <sheetFormatPr defaultRowHeight="20.25" x14ac:dyDescent="0.25"/>
  <cols>
    <col min="1" max="1" width="2.140625" style="122" customWidth="1"/>
    <col min="2" max="2" width="5.5703125" style="136" customWidth="1"/>
    <col min="3" max="3" width="0" style="122" hidden="1" customWidth="1"/>
    <col min="4" max="4" width="21.28515625" style="122" customWidth="1"/>
    <col min="5" max="5" width="6.42578125" style="137" customWidth="1"/>
    <col min="6" max="6" width="11" style="122" customWidth="1"/>
    <col min="7" max="7" width="21.28515625" style="122" customWidth="1"/>
    <col min="8" max="8" width="6.42578125" style="137" customWidth="1"/>
    <col min="9" max="9" width="11" style="122" customWidth="1"/>
    <col min="10" max="10" width="21.28515625" style="122" customWidth="1"/>
    <col min="11" max="11" width="6.42578125" style="137" customWidth="1"/>
    <col min="12" max="12" width="11" style="122" customWidth="1"/>
    <col min="13" max="13" width="21.28515625" style="122" customWidth="1"/>
    <col min="14" max="14" width="6.42578125" style="137" customWidth="1"/>
    <col min="15" max="15" width="11" style="122" customWidth="1"/>
    <col min="16" max="16" width="21.28515625" style="122" customWidth="1"/>
    <col min="17" max="17" width="6.42578125" style="137" customWidth="1"/>
    <col min="18" max="18" width="11" style="122" customWidth="1"/>
    <col min="19" max="19" width="21.28515625" style="122" customWidth="1"/>
    <col min="20" max="20" width="6.42578125" style="137" customWidth="1"/>
    <col min="21" max="21" width="11" style="122" customWidth="1"/>
    <col min="22" max="22" width="6" style="140" customWidth="1"/>
    <col min="23" max="23" width="13.42578125" style="104" customWidth="1"/>
    <col min="24" max="24" width="12.85546875" style="105" customWidth="1"/>
    <col min="25" max="25" width="7.5703125" style="108" customWidth="1"/>
    <col min="26" max="26" width="7.5703125" style="122" customWidth="1"/>
    <col min="27" max="27" width="6.85546875" style="109" hidden="1" customWidth="1"/>
    <col min="28" max="28" width="6.28515625" style="110" hidden="1" customWidth="1"/>
    <col min="29" max="29" width="8.85546875" style="109" hidden="1" customWidth="1"/>
    <col min="30" max="30" width="9.140625" style="109" hidden="1" customWidth="1"/>
    <col min="31" max="31" width="9" style="109" hidden="1" customWidth="1"/>
    <col min="32" max="32" width="8.5703125" style="109" hidden="1" customWidth="1"/>
    <col min="33" max="256" width="9.140625" style="122"/>
    <col min="257" max="257" width="2.140625" style="122" customWidth="1"/>
    <col min="258" max="258" width="5.5703125" style="122" customWidth="1"/>
    <col min="259" max="259" width="0" style="122" hidden="1" customWidth="1"/>
    <col min="260" max="260" width="21.28515625" style="122" customWidth="1"/>
    <col min="261" max="261" width="6.42578125" style="122" customWidth="1"/>
    <col min="262" max="262" width="11" style="122" customWidth="1"/>
    <col min="263" max="263" width="21.28515625" style="122" customWidth="1"/>
    <col min="264" max="264" width="6.42578125" style="122" customWidth="1"/>
    <col min="265" max="265" width="11" style="122" customWidth="1"/>
    <col min="266" max="266" width="21.28515625" style="122" customWidth="1"/>
    <col min="267" max="267" width="6.42578125" style="122" customWidth="1"/>
    <col min="268" max="268" width="11" style="122" customWidth="1"/>
    <col min="269" max="269" width="21.28515625" style="122" customWidth="1"/>
    <col min="270" max="270" width="6.42578125" style="122" customWidth="1"/>
    <col min="271" max="271" width="11" style="122" customWidth="1"/>
    <col min="272" max="272" width="21.28515625" style="122" customWidth="1"/>
    <col min="273" max="273" width="6.42578125" style="122" customWidth="1"/>
    <col min="274" max="274" width="11" style="122" customWidth="1"/>
    <col min="275" max="275" width="21.28515625" style="122" customWidth="1"/>
    <col min="276" max="276" width="6.42578125" style="122" customWidth="1"/>
    <col min="277" max="277" width="11" style="122" customWidth="1"/>
    <col min="278" max="278" width="6" style="122" customWidth="1"/>
    <col min="279" max="279" width="13.42578125" style="122" customWidth="1"/>
    <col min="280" max="280" width="12.85546875" style="122" customWidth="1"/>
    <col min="281" max="282" width="7.5703125" style="122" customWidth="1"/>
    <col min="283" max="288" width="0" style="122" hidden="1" customWidth="1"/>
    <col min="289" max="512" width="9.140625" style="122"/>
    <col min="513" max="513" width="2.140625" style="122" customWidth="1"/>
    <col min="514" max="514" width="5.5703125" style="122" customWidth="1"/>
    <col min="515" max="515" width="0" style="122" hidden="1" customWidth="1"/>
    <col min="516" max="516" width="21.28515625" style="122" customWidth="1"/>
    <col min="517" max="517" width="6.42578125" style="122" customWidth="1"/>
    <col min="518" max="518" width="11" style="122" customWidth="1"/>
    <col min="519" max="519" width="21.28515625" style="122" customWidth="1"/>
    <col min="520" max="520" width="6.42578125" style="122" customWidth="1"/>
    <col min="521" max="521" width="11" style="122" customWidth="1"/>
    <col min="522" max="522" width="21.28515625" style="122" customWidth="1"/>
    <col min="523" max="523" width="6.42578125" style="122" customWidth="1"/>
    <col min="524" max="524" width="11" style="122" customWidth="1"/>
    <col min="525" max="525" width="21.28515625" style="122" customWidth="1"/>
    <col min="526" max="526" width="6.42578125" style="122" customWidth="1"/>
    <col min="527" max="527" width="11" style="122" customWidth="1"/>
    <col min="528" max="528" width="21.28515625" style="122" customWidth="1"/>
    <col min="529" max="529" width="6.42578125" style="122" customWidth="1"/>
    <col min="530" max="530" width="11" style="122" customWidth="1"/>
    <col min="531" max="531" width="21.28515625" style="122" customWidth="1"/>
    <col min="532" max="532" width="6.42578125" style="122" customWidth="1"/>
    <col min="533" max="533" width="11" style="122" customWidth="1"/>
    <col min="534" max="534" width="6" style="122" customWidth="1"/>
    <col min="535" max="535" width="13.42578125" style="122" customWidth="1"/>
    <col min="536" max="536" width="12.85546875" style="122" customWidth="1"/>
    <col min="537" max="538" width="7.5703125" style="122" customWidth="1"/>
    <col min="539" max="544" width="0" style="122" hidden="1" customWidth="1"/>
    <col min="545" max="768" width="9.140625" style="122"/>
    <col min="769" max="769" width="2.140625" style="122" customWidth="1"/>
    <col min="770" max="770" width="5.5703125" style="122" customWidth="1"/>
    <col min="771" max="771" width="0" style="122" hidden="1" customWidth="1"/>
    <col min="772" max="772" width="21.28515625" style="122" customWidth="1"/>
    <col min="773" max="773" width="6.42578125" style="122" customWidth="1"/>
    <col min="774" max="774" width="11" style="122" customWidth="1"/>
    <col min="775" max="775" width="21.28515625" style="122" customWidth="1"/>
    <col min="776" max="776" width="6.42578125" style="122" customWidth="1"/>
    <col min="777" max="777" width="11" style="122" customWidth="1"/>
    <col min="778" max="778" width="21.28515625" style="122" customWidth="1"/>
    <col min="779" max="779" width="6.42578125" style="122" customWidth="1"/>
    <col min="780" max="780" width="11" style="122" customWidth="1"/>
    <col min="781" max="781" width="21.28515625" style="122" customWidth="1"/>
    <col min="782" max="782" width="6.42578125" style="122" customWidth="1"/>
    <col min="783" max="783" width="11" style="122" customWidth="1"/>
    <col min="784" max="784" width="21.28515625" style="122" customWidth="1"/>
    <col min="785" max="785" width="6.42578125" style="122" customWidth="1"/>
    <col min="786" max="786" width="11" style="122" customWidth="1"/>
    <col min="787" max="787" width="21.28515625" style="122" customWidth="1"/>
    <col min="788" max="788" width="6.42578125" style="122" customWidth="1"/>
    <col min="789" max="789" width="11" style="122" customWidth="1"/>
    <col min="790" max="790" width="6" style="122" customWidth="1"/>
    <col min="791" max="791" width="13.42578125" style="122" customWidth="1"/>
    <col min="792" max="792" width="12.85546875" style="122" customWidth="1"/>
    <col min="793" max="794" width="7.5703125" style="122" customWidth="1"/>
    <col min="795" max="800" width="0" style="122" hidden="1" customWidth="1"/>
    <col min="801" max="1024" width="9.140625" style="122"/>
    <col min="1025" max="1025" width="2.140625" style="122" customWidth="1"/>
    <col min="1026" max="1026" width="5.5703125" style="122" customWidth="1"/>
    <col min="1027" max="1027" width="0" style="122" hidden="1" customWidth="1"/>
    <col min="1028" max="1028" width="21.28515625" style="122" customWidth="1"/>
    <col min="1029" max="1029" width="6.42578125" style="122" customWidth="1"/>
    <col min="1030" max="1030" width="11" style="122" customWidth="1"/>
    <col min="1031" max="1031" width="21.28515625" style="122" customWidth="1"/>
    <col min="1032" max="1032" width="6.42578125" style="122" customWidth="1"/>
    <col min="1033" max="1033" width="11" style="122" customWidth="1"/>
    <col min="1034" max="1034" width="21.28515625" style="122" customWidth="1"/>
    <col min="1035" max="1035" width="6.42578125" style="122" customWidth="1"/>
    <col min="1036" max="1036" width="11" style="122" customWidth="1"/>
    <col min="1037" max="1037" width="21.28515625" style="122" customWidth="1"/>
    <col min="1038" max="1038" width="6.42578125" style="122" customWidth="1"/>
    <col min="1039" max="1039" width="11" style="122" customWidth="1"/>
    <col min="1040" max="1040" width="21.28515625" style="122" customWidth="1"/>
    <col min="1041" max="1041" width="6.42578125" style="122" customWidth="1"/>
    <col min="1042" max="1042" width="11" style="122" customWidth="1"/>
    <col min="1043" max="1043" width="21.28515625" style="122" customWidth="1"/>
    <col min="1044" max="1044" width="6.42578125" style="122" customWidth="1"/>
    <col min="1045" max="1045" width="11" style="122" customWidth="1"/>
    <col min="1046" max="1046" width="6" style="122" customWidth="1"/>
    <col min="1047" max="1047" width="13.42578125" style="122" customWidth="1"/>
    <col min="1048" max="1048" width="12.85546875" style="122" customWidth="1"/>
    <col min="1049" max="1050" width="7.5703125" style="122" customWidth="1"/>
    <col min="1051" max="1056" width="0" style="122" hidden="1" customWidth="1"/>
    <col min="1057" max="1280" width="9.140625" style="122"/>
    <col min="1281" max="1281" width="2.140625" style="122" customWidth="1"/>
    <col min="1282" max="1282" width="5.5703125" style="122" customWidth="1"/>
    <col min="1283" max="1283" width="0" style="122" hidden="1" customWidth="1"/>
    <col min="1284" max="1284" width="21.28515625" style="122" customWidth="1"/>
    <col min="1285" max="1285" width="6.42578125" style="122" customWidth="1"/>
    <col min="1286" max="1286" width="11" style="122" customWidth="1"/>
    <col min="1287" max="1287" width="21.28515625" style="122" customWidth="1"/>
    <col min="1288" max="1288" width="6.42578125" style="122" customWidth="1"/>
    <col min="1289" max="1289" width="11" style="122" customWidth="1"/>
    <col min="1290" max="1290" width="21.28515625" style="122" customWidth="1"/>
    <col min="1291" max="1291" width="6.42578125" style="122" customWidth="1"/>
    <col min="1292" max="1292" width="11" style="122" customWidth="1"/>
    <col min="1293" max="1293" width="21.28515625" style="122" customWidth="1"/>
    <col min="1294" max="1294" width="6.42578125" style="122" customWidth="1"/>
    <col min="1295" max="1295" width="11" style="122" customWidth="1"/>
    <col min="1296" max="1296" width="21.28515625" style="122" customWidth="1"/>
    <col min="1297" max="1297" width="6.42578125" style="122" customWidth="1"/>
    <col min="1298" max="1298" width="11" style="122" customWidth="1"/>
    <col min="1299" max="1299" width="21.28515625" style="122" customWidth="1"/>
    <col min="1300" max="1300" width="6.42578125" style="122" customWidth="1"/>
    <col min="1301" max="1301" width="11" style="122" customWidth="1"/>
    <col min="1302" max="1302" width="6" style="122" customWidth="1"/>
    <col min="1303" max="1303" width="13.42578125" style="122" customWidth="1"/>
    <col min="1304" max="1304" width="12.85546875" style="122" customWidth="1"/>
    <col min="1305" max="1306" width="7.5703125" style="122" customWidth="1"/>
    <col min="1307" max="1312" width="0" style="122" hidden="1" customWidth="1"/>
    <col min="1313" max="1536" width="9.140625" style="122"/>
    <col min="1537" max="1537" width="2.140625" style="122" customWidth="1"/>
    <col min="1538" max="1538" width="5.5703125" style="122" customWidth="1"/>
    <col min="1539" max="1539" width="0" style="122" hidden="1" customWidth="1"/>
    <col min="1540" max="1540" width="21.28515625" style="122" customWidth="1"/>
    <col min="1541" max="1541" width="6.42578125" style="122" customWidth="1"/>
    <col min="1542" max="1542" width="11" style="122" customWidth="1"/>
    <col min="1543" max="1543" width="21.28515625" style="122" customWidth="1"/>
    <col min="1544" max="1544" width="6.42578125" style="122" customWidth="1"/>
    <col min="1545" max="1545" width="11" style="122" customWidth="1"/>
    <col min="1546" max="1546" width="21.28515625" style="122" customWidth="1"/>
    <col min="1547" max="1547" width="6.42578125" style="122" customWidth="1"/>
    <col min="1548" max="1548" width="11" style="122" customWidth="1"/>
    <col min="1549" max="1549" width="21.28515625" style="122" customWidth="1"/>
    <col min="1550" max="1550" width="6.42578125" style="122" customWidth="1"/>
    <col min="1551" max="1551" width="11" style="122" customWidth="1"/>
    <col min="1552" max="1552" width="21.28515625" style="122" customWidth="1"/>
    <col min="1553" max="1553" width="6.42578125" style="122" customWidth="1"/>
    <col min="1554" max="1554" width="11" style="122" customWidth="1"/>
    <col min="1555" max="1555" width="21.28515625" style="122" customWidth="1"/>
    <col min="1556" max="1556" width="6.42578125" style="122" customWidth="1"/>
    <col min="1557" max="1557" width="11" style="122" customWidth="1"/>
    <col min="1558" max="1558" width="6" style="122" customWidth="1"/>
    <col min="1559" max="1559" width="13.42578125" style="122" customWidth="1"/>
    <col min="1560" max="1560" width="12.85546875" style="122" customWidth="1"/>
    <col min="1561" max="1562" width="7.5703125" style="122" customWidth="1"/>
    <col min="1563" max="1568" width="0" style="122" hidden="1" customWidth="1"/>
    <col min="1569" max="1792" width="9.140625" style="122"/>
    <col min="1793" max="1793" width="2.140625" style="122" customWidth="1"/>
    <col min="1794" max="1794" width="5.5703125" style="122" customWidth="1"/>
    <col min="1795" max="1795" width="0" style="122" hidden="1" customWidth="1"/>
    <col min="1796" max="1796" width="21.28515625" style="122" customWidth="1"/>
    <col min="1797" max="1797" width="6.42578125" style="122" customWidth="1"/>
    <col min="1798" max="1798" width="11" style="122" customWidth="1"/>
    <col min="1799" max="1799" width="21.28515625" style="122" customWidth="1"/>
    <col min="1800" max="1800" width="6.42578125" style="122" customWidth="1"/>
    <col min="1801" max="1801" width="11" style="122" customWidth="1"/>
    <col min="1802" max="1802" width="21.28515625" style="122" customWidth="1"/>
    <col min="1803" max="1803" width="6.42578125" style="122" customWidth="1"/>
    <col min="1804" max="1804" width="11" style="122" customWidth="1"/>
    <col min="1805" max="1805" width="21.28515625" style="122" customWidth="1"/>
    <col min="1806" max="1806" width="6.42578125" style="122" customWidth="1"/>
    <col min="1807" max="1807" width="11" style="122" customWidth="1"/>
    <col min="1808" max="1808" width="21.28515625" style="122" customWidth="1"/>
    <col min="1809" max="1809" width="6.42578125" style="122" customWidth="1"/>
    <col min="1810" max="1810" width="11" style="122" customWidth="1"/>
    <col min="1811" max="1811" width="21.28515625" style="122" customWidth="1"/>
    <col min="1812" max="1812" width="6.42578125" style="122" customWidth="1"/>
    <col min="1813" max="1813" width="11" style="122" customWidth="1"/>
    <col min="1814" max="1814" width="6" style="122" customWidth="1"/>
    <col min="1815" max="1815" width="13.42578125" style="122" customWidth="1"/>
    <col min="1816" max="1816" width="12.85546875" style="122" customWidth="1"/>
    <col min="1817" max="1818" width="7.5703125" style="122" customWidth="1"/>
    <col min="1819" max="1824" width="0" style="122" hidden="1" customWidth="1"/>
    <col min="1825" max="2048" width="9.140625" style="122"/>
    <col min="2049" max="2049" width="2.140625" style="122" customWidth="1"/>
    <col min="2050" max="2050" width="5.5703125" style="122" customWidth="1"/>
    <col min="2051" max="2051" width="0" style="122" hidden="1" customWidth="1"/>
    <col min="2052" max="2052" width="21.28515625" style="122" customWidth="1"/>
    <col min="2053" max="2053" width="6.42578125" style="122" customWidth="1"/>
    <col min="2054" max="2054" width="11" style="122" customWidth="1"/>
    <col min="2055" max="2055" width="21.28515625" style="122" customWidth="1"/>
    <col min="2056" max="2056" width="6.42578125" style="122" customWidth="1"/>
    <col min="2057" max="2057" width="11" style="122" customWidth="1"/>
    <col min="2058" max="2058" width="21.28515625" style="122" customWidth="1"/>
    <col min="2059" max="2059" width="6.42578125" style="122" customWidth="1"/>
    <col min="2060" max="2060" width="11" style="122" customWidth="1"/>
    <col min="2061" max="2061" width="21.28515625" style="122" customWidth="1"/>
    <col min="2062" max="2062" width="6.42578125" style="122" customWidth="1"/>
    <col min="2063" max="2063" width="11" style="122" customWidth="1"/>
    <col min="2064" max="2064" width="21.28515625" style="122" customWidth="1"/>
    <col min="2065" max="2065" width="6.42578125" style="122" customWidth="1"/>
    <col min="2066" max="2066" width="11" style="122" customWidth="1"/>
    <col min="2067" max="2067" width="21.28515625" style="122" customWidth="1"/>
    <col min="2068" max="2068" width="6.42578125" style="122" customWidth="1"/>
    <col min="2069" max="2069" width="11" style="122" customWidth="1"/>
    <col min="2070" max="2070" width="6" style="122" customWidth="1"/>
    <col min="2071" max="2071" width="13.42578125" style="122" customWidth="1"/>
    <col min="2072" max="2072" width="12.85546875" style="122" customWidth="1"/>
    <col min="2073" max="2074" width="7.5703125" style="122" customWidth="1"/>
    <col min="2075" max="2080" width="0" style="122" hidden="1" customWidth="1"/>
    <col min="2081" max="2304" width="9.140625" style="122"/>
    <col min="2305" max="2305" width="2.140625" style="122" customWidth="1"/>
    <col min="2306" max="2306" width="5.5703125" style="122" customWidth="1"/>
    <col min="2307" max="2307" width="0" style="122" hidden="1" customWidth="1"/>
    <col min="2308" max="2308" width="21.28515625" style="122" customWidth="1"/>
    <col min="2309" max="2309" width="6.42578125" style="122" customWidth="1"/>
    <col min="2310" max="2310" width="11" style="122" customWidth="1"/>
    <col min="2311" max="2311" width="21.28515625" style="122" customWidth="1"/>
    <col min="2312" max="2312" width="6.42578125" style="122" customWidth="1"/>
    <col min="2313" max="2313" width="11" style="122" customWidth="1"/>
    <col min="2314" max="2314" width="21.28515625" style="122" customWidth="1"/>
    <col min="2315" max="2315" width="6.42578125" style="122" customWidth="1"/>
    <col min="2316" max="2316" width="11" style="122" customWidth="1"/>
    <col min="2317" max="2317" width="21.28515625" style="122" customWidth="1"/>
    <col min="2318" max="2318" width="6.42578125" style="122" customWidth="1"/>
    <col min="2319" max="2319" width="11" style="122" customWidth="1"/>
    <col min="2320" max="2320" width="21.28515625" style="122" customWidth="1"/>
    <col min="2321" max="2321" width="6.42578125" style="122" customWidth="1"/>
    <col min="2322" max="2322" width="11" style="122" customWidth="1"/>
    <col min="2323" max="2323" width="21.28515625" style="122" customWidth="1"/>
    <col min="2324" max="2324" width="6.42578125" style="122" customWidth="1"/>
    <col min="2325" max="2325" width="11" style="122" customWidth="1"/>
    <col min="2326" max="2326" width="6" style="122" customWidth="1"/>
    <col min="2327" max="2327" width="13.42578125" style="122" customWidth="1"/>
    <col min="2328" max="2328" width="12.85546875" style="122" customWidth="1"/>
    <col min="2329" max="2330" width="7.5703125" style="122" customWidth="1"/>
    <col min="2331" max="2336" width="0" style="122" hidden="1" customWidth="1"/>
    <col min="2337" max="2560" width="9.140625" style="122"/>
    <col min="2561" max="2561" width="2.140625" style="122" customWidth="1"/>
    <col min="2562" max="2562" width="5.5703125" style="122" customWidth="1"/>
    <col min="2563" max="2563" width="0" style="122" hidden="1" customWidth="1"/>
    <col min="2564" max="2564" width="21.28515625" style="122" customWidth="1"/>
    <col min="2565" max="2565" width="6.42578125" style="122" customWidth="1"/>
    <col min="2566" max="2566" width="11" style="122" customWidth="1"/>
    <col min="2567" max="2567" width="21.28515625" style="122" customWidth="1"/>
    <col min="2568" max="2568" width="6.42578125" style="122" customWidth="1"/>
    <col min="2569" max="2569" width="11" style="122" customWidth="1"/>
    <col min="2570" max="2570" width="21.28515625" style="122" customWidth="1"/>
    <col min="2571" max="2571" width="6.42578125" style="122" customWidth="1"/>
    <col min="2572" max="2572" width="11" style="122" customWidth="1"/>
    <col min="2573" max="2573" width="21.28515625" style="122" customWidth="1"/>
    <col min="2574" max="2574" width="6.42578125" style="122" customWidth="1"/>
    <col min="2575" max="2575" width="11" style="122" customWidth="1"/>
    <col min="2576" max="2576" width="21.28515625" style="122" customWidth="1"/>
    <col min="2577" max="2577" width="6.42578125" style="122" customWidth="1"/>
    <col min="2578" max="2578" width="11" style="122" customWidth="1"/>
    <col min="2579" max="2579" width="21.28515625" style="122" customWidth="1"/>
    <col min="2580" max="2580" width="6.42578125" style="122" customWidth="1"/>
    <col min="2581" max="2581" width="11" style="122" customWidth="1"/>
    <col min="2582" max="2582" width="6" style="122" customWidth="1"/>
    <col min="2583" max="2583" width="13.42578125" style="122" customWidth="1"/>
    <col min="2584" max="2584" width="12.85546875" style="122" customWidth="1"/>
    <col min="2585" max="2586" width="7.5703125" style="122" customWidth="1"/>
    <col min="2587" max="2592" width="0" style="122" hidden="1" customWidth="1"/>
    <col min="2593" max="2816" width="9.140625" style="122"/>
    <col min="2817" max="2817" width="2.140625" style="122" customWidth="1"/>
    <col min="2818" max="2818" width="5.5703125" style="122" customWidth="1"/>
    <col min="2819" max="2819" width="0" style="122" hidden="1" customWidth="1"/>
    <col min="2820" max="2820" width="21.28515625" style="122" customWidth="1"/>
    <col min="2821" max="2821" width="6.42578125" style="122" customWidth="1"/>
    <col min="2822" max="2822" width="11" style="122" customWidth="1"/>
    <col min="2823" max="2823" width="21.28515625" style="122" customWidth="1"/>
    <col min="2824" max="2824" width="6.42578125" style="122" customWidth="1"/>
    <col min="2825" max="2825" width="11" style="122" customWidth="1"/>
    <col min="2826" max="2826" width="21.28515625" style="122" customWidth="1"/>
    <col min="2827" max="2827" width="6.42578125" style="122" customWidth="1"/>
    <col min="2828" max="2828" width="11" style="122" customWidth="1"/>
    <col min="2829" max="2829" width="21.28515625" style="122" customWidth="1"/>
    <col min="2830" max="2830" width="6.42578125" style="122" customWidth="1"/>
    <col min="2831" max="2831" width="11" style="122" customWidth="1"/>
    <col min="2832" max="2832" width="21.28515625" style="122" customWidth="1"/>
    <col min="2833" max="2833" width="6.42578125" style="122" customWidth="1"/>
    <col min="2834" max="2834" width="11" style="122" customWidth="1"/>
    <col min="2835" max="2835" width="21.28515625" style="122" customWidth="1"/>
    <col min="2836" max="2836" width="6.42578125" style="122" customWidth="1"/>
    <col min="2837" max="2837" width="11" style="122" customWidth="1"/>
    <col min="2838" max="2838" width="6" style="122" customWidth="1"/>
    <col min="2839" max="2839" width="13.42578125" style="122" customWidth="1"/>
    <col min="2840" max="2840" width="12.85546875" style="122" customWidth="1"/>
    <col min="2841" max="2842" width="7.5703125" style="122" customWidth="1"/>
    <col min="2843" max="2848" width="0" style="122" hidden="1" customWidth="1"/>
    <col min="2849" max="3072" width="9.140625" style="122"/>
    <col min="3073" max="3073" width="2.140625" style="122" customWidth="1"/>
    <col min="3074" max="3074" width="5.5703125" style="122" customWidth="1"/>
    <col min="3075" max="3075" width="0" style="122" hidden="1" customWidth="1"/>
    <col min="3076" max="3076" width="21.28515625" style="122" customWidth="1"/>
    <col min="3077" max="3077" width="6.42578125" style="122" customWidth="1"/>
    <col min="3078" max="3078" width="11" style="122" customWidth="1"/>
    <col min="3079" max="3079" width="21.28515625" style="122" customWidth="1"/>
    <col min="3080" max="3080" width="6.42578125" style="122" customWidth="1"/>
    <col min="3081" max="3081" width="11" style="122" customWidth="1"/>
    <col min="3082" max="3082" width="21.28515625" style="122" customWidth="1"/>
    <col min="3083" max="3083" width="6.42578125" style="122" customWidth="1"/>
    <col min="3084" max="3084" width="11" style="122" customWidth="1"/>
    <col min="3085" max="3085" width="21.28515625" style="122" customWidth="1"/>
    <col min="3086" max="3086" width="6.42578125" style="122" customWidth="1"/>
    <col min="3087" max="3087" width="11" style="122" customWidth="1"/>
    <col min="3088" max="3088" width="21.28515625" style="122" customWidth="1"/>
    <col min="3089" max="3089" width="6.42578125" style="122" customWidth="1"/>
    <col min="3090" max="3090" width="11" style="122" customWidth="1"/>
    <col min="3091" max="3091" width="21.28515625" style="122" customWidth="1"/>
    <col min="3092" max="3092" width="6.42578125" style="122" customWidth="1"/>
    <col min="3093" max="3093" width="11" style="122" customWidth="1"/>
    <col min="3094" max="3094" width="6" style="122" customWidth="1"/>
    <col min="3095" max="3095" width="13.42578125" style="122" customWidth="1"/>
    <col min="3096" max="3096" width="12.85546875" style="122" customWidth="1"/>
    <col min="3097" max="3098" width="7.5703125" style="122" customWidth="1"/>
    <col min="3099" max="3104" width="0" style="122" hidden="1" customWidth="1"/>
    <col min="3105" max="3328" width="9.140625" style="122"/>
    <col min="3329" max="3329" width="2.140625" style="122" customWidth="1"/>
    <col min="3330" max="3330" width="5.5703125" style="122" customWidth="1"/>
    <col min="3331" max="3331" width="0" style="122" hidden="1" customWidth="1"/>
    <col min="3332" max="3332" width="21.28515625" style="122" customWidth="1"/>
    <col min="3333" max="3333" width="6.42578125" style="122" customWidth="1"/>
    <col min="3334" max="3334" width="11" style="122" customWidth="1"/>
    <col min="3335" max="3335" width="21.28515625" style="122" customWidth="1"/>
    <col min="3336" max="3336" width="6.42578125" style="122" customWidth="1"/>
    <col min="3337" max="3337" width="11" style="122" customWidth="1"/>
    <col min="3338" max="3338" width="21.28515625" style="122" customWidth="1"/>
    <col min="3339" max="3339" width="6.42578125" style="122" customWidth="1"/>
    <col min="3340" max="3340" width="11" style="122" customWidth="1"/>
    <col min="3341" max="3341" width="21.28515625" style="122" customWidth="1"/>
    <col min="3342" max="3342" width="6.42578125" style="122" customWidth="1"/>
    <col min="3343" max="3343" width="11" style="122" customWidth="1"/>
    <col min="3344" max="3344" width="21.28515625" style="122" customWidth="1"/>
    <col min="3345" max="3345" width="6.42578125" style="122" customWidth="1"/>
    <col min="3346" max="3346" width="11" style="122" customWidth="1"/>
    <col min="3347" max="3347" width="21.28515625" style="122" customWidth="1"/>
    <col min="3348" max="3348" width="6.42578125" style="122" customWidth="1"/>
    <col min="3349" max="3349" width="11" style="122" customWidth="1"/>
    <col min="3350" max="3350" width="6" style="122" customWidth="1"/>
    <col min="3351" max="3351" width="13.42578125" style="122" customWidth="1"/>
    <col min="3352" max="3352" width="12.85546875" style="122" customWidth="1"/>
    <col min="3353" max="3354" width="7.5703125" style="122" customWidth="1"/>
    <col min="3355" max="3360" width="0" style="122" hidden="1" customWidth="1"/>
    <col min="3361" max="3584" width="9.140625" style="122"/>
    <col min="3585" max="3585" width="2.140625" style="122" customWidth="1"/>
    <col min="3586" max="3586" width="5.5703125" style="122" customWidth="1"/>
    <col min="3587" max="3587" width="0" style="122" hidden="1" customWidth="1"/>
    <col min="3588" max="3588" width="21.28515625" style="122" customWidth="1"/>
    <col min="3589" max="3589" width="6.42578125" style="122" customWidth="1"/>
    <col min="3590" max="3590" width="11" style="122" customWidth="1"/>
    <col min="3591" max="3591" width="21.28515625" style="122" customWidth="1"/>
    <col min="3592" max="3592" width="6.42578125" style="122" customWidth="1"/>
    <col min="3593" max="3593" width="11" style="122" customWidth="1"/>
    <col min="3594" max="3594" width="21.28515625" style="122" customWidth="1"/>
    <col min="3595" max="3595" width="6.42578125" style="122" customWidth="1"/>
    <col min="3596" max="3596" width="11" style="122" customWidth="1"/>
    <col min="3597" max="3597" width="21.28515625" style="122" customWidth="1"/>
    <col min="3598" max="3598" width="6.42578125" style="122" customWidth="1"/>
    <col min="3599" max="3599" width="11" style="122" customWidth="1"/>
    <col min="3600" max="3600" width="21.28515625" style="122" customWidth="1"/>
    <col min="3601" max="3601" width="6.42578125" style="122" customWidth="1"/>
    <col min="3602" max="3602" width="11" style="122" customWidth="1"/>
    <col min="3603" max="3603" width="21.28515625" style="122" customWidth="1"/>
    <col min="3604" max="3604" width="6.42578125" style="122" customWidth="1"/>
    <col min="3605" max="3605" width="11" style="122" customWidth="1"/>
    <col min="3606" max="3606" width="6" style="122" customWidth="1"/>
    <col min="3607" max="3607" width="13.42578125" style="122" customWidth="1"/>
    <col min="3608" max="3608" width="12.85546875" style="122" customWidth="1"/>
    <col min="3609" max="3610" width="7.5703125" style="122" customWidth="1"/>
    <col min="3611" max="3616" width="0" style="122" hidden="1" customWidth="1"/>
    <col min="3617" max="3840" width="9.140625" style="122"/>
    <col min="3841" max="3841" width="2.140625" style="122" customWidth="1"/>
    <col min="3842" max="3842" width="5.5703125" style="122" customWidth="1"/>
    <col min="3843" max="3843" width="0" style="122" hidden="1" customWidth="1"/>
    <col min="3844" max="3844" width="21.28515625" style="122" customWidth="1"/>
    <col min="3845" max="3845" width="6.42578125" style="122" customWidth="1"/>
    <col min="3846" max="3846" width="11" style="122" customWidth="1"/>
    <col min="3847" max="3847" width="21.28515625" style="122" customWidth="1"/>
    <col min="3848" max="3848" width="6.42578125" style="122" customWidth="1"/>
    <col min="3849" max="3849" width="11" style="122" customWidth="1"/>
    <col min="3850" max="3850" width="21.28515625" style="122" customWidth="1"/>
    <col min="3851" max="3851" width="6.42578125" style="122" customWidth="1"/>
    <col min="3852" max="3852" width="11" style="122" customWidth="1"/>
    <col min="3853" max="3853" width="21.28515625" style="122" customWidth="1"/>
    <col min="3854" max="3854" width="6.42578125" style="122" customWidth="1"/>
    <col min="3855" max="3855" width="11" style="122" customWidth="1"/>
    <col min="3856" max="3856" width="21.28515625" style="122" customWidth="1"/>
    <col min="3857" max="3857" width="6.42578125" style="122" customWidth="1"/>
    <col min="3858" max="3858" width="11" style="122" customWidth="1"/>
    <col min="3859" max="3859" width="21.28515625" style="122" customWidth="1"/>
    <col min="3860" max="3860" width="6.42578125" style="122" customWidth="1"/>
    <col min="3861" max="3861" width="11" style="122" customWidth="1"/>
    <col min="3862" max="3862" width="6" style="122" customWidth="1"/>
    <col min="3863" max="3863" width="13.42578125" style="122" customWidth="1"/>
    <col min="3864" max="3864" width="12.85546875" style="122" customWidth="1"/>
    <col min="3865" max="3866" width="7.5703125" style="122" customWidth="1"/>
    <col min="3867" max="3872" width="0" style="122" hidden="1" customWidth="1"/>
    <col min="3873" max="4096" width="9.140625" style="122"/>
    <col min="4097" max="4097" width="2.140625" style="122" customWidth="1"/>
    <col min="4098" max="4098" width="5.5703125" style="122" customWidth="1"/>
    <col min="4099" max="4099" width="0" style="122" hidden="1" customWidth="1"/>
    <col min="4100" max="4100" width="21.28515625" style="122" customWidth="1"/>
    <col min="4101" max="4101" width="6.42578125" style="122" customWidth="1"/>
    <col min="4102" max="4102" width="11" style="122" customWidth="1"/>
    <col min="4103" max="4103" width="21.28515625" style="122" customWidth="1"/>
    <col min="4104" max="4104" width="6.42578125" style="122" customWidth="1"/>
    <col min="4105" max="4105" width="11" style="122" customWidth="1"/>
    <col min="4106" max="4106" width="21.28515625" style="122" customWidth="1"/>
    <col min="4107" max="4107" width="6.42578125" style="122" customWidth="1"/>
    <col min="4108" max="4108" width="11" style="122" customWidth="1"/>
    <col min="4109" max="4109" width="21.28515625" style="122" customWidth="1"/>
    <col min="4110" max="4110" width="6.42578125" style="122" customWidth="1"/>
    <col min="4111" max="4111" width="11" style="122" customWidth="1"/>
    <col min="4112" max="4112" width="21.28515625" style="122" customWidth="1"/>
    <col min="4113" max="4113" width="6.42578125" style="122" customWidth="1"/>
    <col min="4114" max="4114" width="11" style="122" customWidth="1"/>
    <col min="4115" max="4115" width="21.28515625" style="122" customWidth="1"/>
    <col min="4116" max="4116" width="6.42578125" style="122" customWidth="1"/>
    <col min="4117" max="4117" width="11" style="122" customWidth="1"/>
    <col min="4118" max="4118" width="6" style="122" customWidth="1"/>
    <col min="4119" max="4119" width="13.42578125" style="122" customWidth="1"/>
    <col min="4120" max="4120" width="12.85546875" style="122" customWidth="1"/>
    <col min="4121" max="4122" width="7.5703125" style="122" customWidth="1"/>
    <col min="4123" max="4128" width="0" style="122" hidden="1" customWidth="1"/>
    <col min="4129" max="4352" width="9.140625" style="122"/>
    <col min="4353" max="4353" width="2.140625" style="122" customWidth="1"/>
    <col min="4354" max="4354" width="5.5703125" style="122" customWidth="1"/>
    <col min="4355" max="4355" width="0" style="122" hidden="1" customWidth="1"/>
    <col min="4356" max="4356" width="21.28515625" style="122" customWidth="1"/>
    <col min="4357" max="4357" width="6.42578125" style="122" customWidth="1"/>
    <col min="4358" max="4358" width="11" style="122" customWidth="1"/>
    <col min="4359" max="4359" width="21.28515625" style="122" customWidth="1"/>
    <col min="4360" max="4360" width="6.42578125" style="122" customWidth="1"/>
    <col min="4361" max="4361" width="11" style="122" customWidth="1"/>
    <col min="4362" max="4362" width="21.28515625" style="122" customWidth="1"/>
    <col min="4363" max="4363" width="6.42578125" style="122" customWidth="1"/>
    <col min="4364" max="4364" width="11" style="122" customWidth="1"/>
    <col min="4365" max="4365" width="21.28515625" style="122" customWidth="1"/>
    <col min="4366" max="4366" width="6.42578125" style="122" customWidth="1"/>
    <col min="4367" max="4367" width="11" style="122" customWidth="1"/>
    <col min="4368" max="4368" width="21.28515625" style="122" customWidth="1"/>
    <col min="4369" max="4369" width="6.42578125" style="122" customWidth="1"/>
    <col min="4370" max="4370" width="11" style="122" customWidth="1"/>
    <col min="4371" max="4371" width="21.28515625" style="122" customWidth="1"/>
    <col min="4372" max="4372" width="6.42578125" style="122" customWidth="1"/>
    <col min="4373" max="4373" width="11" style="122" customWidth="1"/>
    <col min="4374" max="4374" width="6" style="122" customWidth="1"/>
    <col min="4375" max="4375" width="13.42578125" style="122" customWidth="1"/>
    <col min="4376" max="4376" width="12.85546875" style="122" customWidth="1"/>
    <col min="4377" max="4378" width="7.5703125" style="122" customWidth="1"/>
    <col min="4379" max="4384" width="0" style="122" hidden="1" customWidth="1"/>
    <col min="4385" max="4608" width="9.140625" style="122"/>
    <col min="4609" max="4609" width="2.140625" style="122" customWidth="1"/>
    <col min="4610" max="4610" width="5.5703125" style="122" customWidth="1"/>
    <col min="4611" max="4611" width="0" style="122" hidden="1" customWidth="1"/>
    <col min="4612" max="4612" width="21.28515625" style="122" customWidth="1"/>
    <col min="4613" max="4613" width="6.42578125" style="122" customWidth="1"/>
    <col min="4614" max="4614" width="11" style="122" customWidth="1"/>
    <col min="4615" max="4615" width="21.28515625" style="122" customWidth="1"/>
    <col min="4616" max="4616" width="6.42578125" style="122" customWidth="1"/>
    <col min="4617" max="4617" width="11" style="122" customWidth="1"/>
    <col min="4618" max="4618" width="21.28515625" style="122" customWidth="1"/>
    <col min="4619" max="4619" width="6.42578125" style="122" customWidth="1"/>
    <col min="4620" max="4620" width="11" style="122" customWidth="1"/>
    <col min="4621" max="4621" width="21.28515625" style="122" customWidth="1"/>
    <col min="4622" max="4622" width="6.42578125" style="122" customWidth="1"/>
    <col min="4623" max="4623" width="11" style="122" customWidth="1"/>
    <col min="4624" max="4624" width="21.28515625" style="122" customWidth="1"/>
    <col min="4625" max="4625" width="6.42578125" style="122" customWidth="1"/>
    <col min="4626" max="4626" width="11" style="122" customWidth="1"/>
    <col min="4627" max="4627" width="21.28515625" style="122" customWidth="1"/>
    <col min="4628" max="4628" width="6.42578125" style="122" customWidth="1"/>
    <col min="4629" max="4629" width="11" style="122" customWidth="1"/>
    <col min="4630" max="4630" width="6" style="122" customWidth="1"/>
    <col min="4631" max="4631" width="13.42578125" style="122" customWidth="1"/>
    <col min="4632" max="4632" width="12.85546875" style="122" customWidth="1"/>
    <col min="4633" max="4634" width="7.5703125" style="122" customWidth="1"/>
    <col min="4635" max="4640" width="0" style="122" hidden="1" customWidth="1"/>
    <col min="4641" max="4864" width="9.140625" style="122"/>
    <col min="4865" max="4865" width="2.140625" style="122" customWidth="1"/>
    <col min="4866" max="4866" width="5.5703125" style="122" customWidth="1"/>
    <col min="4867" max="4867" width="0" style="122" hidden="1" customWidth="1"/>
    <col min="4868" max="4868" width="21.28515625" style="122" customWidth="1"/>
    <col min="4869" max="4869" width="6.42578125" style="122" customWidth="1"/>
    <col min="4870" max="4870" width="11" style="122" customWidth="1"/>
    <col min="4871" max="4871" width="21.28515625" style="122" customWidth="1"/>
    <col min="4872" max="4872" width="6.42578125" style="122" customWidth="1"/>
    <col min="4873" max="4873" width="11" style="122" customWidth="1"/>
    <col min="4874" max="4874" width="21.28515625" style="122" customWidth="1"/>
    <col min="4875" max="4875" width="6.42578125" style="122" customWidth="1"/>
    <col min="4876" max="4876" width="11" style="122" customWidth="1"/>
    <col min="4877" max="4877" width="21.28515625" style="122" customWidth="1"/>
    <col min="4878" max="4878" width="6.42578125" style="122" customWidth="1"/>
    <col min="4879" max="4879" width="11" style="122" customWidth="1"/>
    <col min="4880" max="4880" width="21.28515625" style="122" customWidth="1"/>
    <col min="4881" max="4881" width="6.42578125" style="122" customWidth="1"/>
    <col min="4882" max="4882" width="11" style="122" customWidth="1"/>
    <col min="4883" max="4883" width="21.28515625" style="122" customWidth="1"/>
    <col min="4884" max="4884" width="6.42578125" style="122" customWidth="1"/>
    <col min="4885" max="4885" width="11" style="122" customWidth="1"/>
    <col min="4886" max="4886" width="6" style="122" customWidth="1"/>
    <col min="4887" max="4887" width="13.42578125" style="122" customWidth="1"/>
    <col min="4888" max="4888" width="12.85546875" style="122" customWidth="1"/>
    <col min="4889" max="4890" width="7.5703125" style="122" customWidth="1"/>
    <col min="4891" max="4896" width="0" style="122" hidden="1" customWidth="1"/>
    <col min="4897" max="5120" width="9.140625" style="122"/>
    <col min="5121" max="5121" width="2.140625" style="122" customWidth="1"/>
    <col min="5122" max="5122" width="5.5703125" style="122" customWidth="1"/>
    <col min="5123" max="5123" width="0" style="122" hidden="1" customWidth="1"/>
    <col min="5124" max="5124" width="21.28515625" style="122" customWidth="1"/>
    <col min="5125" max="5125" width="6.42578125" style="122" customWidth="1"/>
    <col min="5126" max="5126" width="11" style="122" customWidth="1"/>
    <col min="5127" max="5127" width="21.28515625" style="122" customWidth="1"/>
    <col min="5128" max="5128" width="6.42578125" style="122" customWidth="1"/>
    <col min="5129" max="5129" width="11" style="122" customWidth="1"/>
    <col min="5130" max="5130" width="21.28515625" style="122" customWidth="1"/>
    <col min="5131" max="5131" width="6.42578125" style="122" customWidth="1"/>
    <col min="5132" max="5132" width="11" style="122" customWidth="1"/>
    <col min="5133" max="5133" width="21.28515625" style="122" customWidth="1"/>
    <col min="5134" max="5134" width="6.42578125" style="122" customWidth="1"/>
    <col min="5135" max="5135" width="11" style="122" customWidth="1"/>
    <col min="5136" max="5136" width="21.28515625" style="122" customWidth="1"/>
    <col min="5137" max="5137" width="6.42578125" style="122" customWidth="1"/>
    <col min="5138" max="5138" width="11" style="122" customWidth="1"/>
    <col min="5139" max="5139" width="21.28515625" style="122" customWidth="1"/>
    <col min="5140" max="5140" width="6.42578125" style="122" customWidth="1"/>
    <col min="5141" max="5141" width="11" style="122" customWidth="1"/>
    <col min="5142" max="5142" width="6" style="122" customWidth="1"/>
    <col min="5143" max="5143" width="13.42578125" style="122" customWidth="1"/>
    <col min="5144" max="5144" width="12.85546875" style="122" customWidth="1"/>
    <col min="5145" max="5146" width="7.5703125" style="122" customWidth="1"/>
    <col min="5147" max="5152" width="0" style="122" hidden="1" customWidth="1"/>
    <col min="5153" max="5376" width="9.140625" style="122"/>
    <col min="5377" max="5377" width="2.140625" style="122" customWidth="1"/>
    <col min="5378" max="5378" width="5.5703125" style="122" customWidth="1"/>
    <col min="5379" max="5379" width="0" style="122" hidden="1" customWidth="1"/>
    <col min="5380" max="5380" width="21.28515625" style="122" customWidth="1"/>
    <col min="5381" max="5381" width="6.42578125" style="122" customWidth="1"/>
    <col min="5382" max="5382" width="11" style="122" customWidth="1"/>
    <col min="5383" max="5383" width="21.28515625" style="122" customWidth="1"/>
    <col min="5384" max="5384" width="6.42578125" style="122" customWidth="1"/>
    <col min="5385" max="5385" width="11" style="122" customWidth="1"/>
    <col min="5386" max="5386" width="21.28515625" style="122" customWidth="1"/>
    <col min="5387" max="5387" width="6.42578125" style="122" customWidth="1"/>
    <col min="5388" max="5388" width="11" style="122" customWidth="1"/>
    <col min="5389" max="5389" width="21.28515625" style="122" customWidth="1"/>
    <col min="5390" max="5390" width="6.42578125" style="122" customWidth="1"/>
    <col min="5391" max="5391" width="11" style="122" customWidth="1"/>
    <col min="5392" max="5392" width="21.28515625" style="122" customWidth="1"/>
    <col min="5393" max="5393" width="6.42578125" style="122" customWidth="1"/>
    <col min="5394" max="5394" width="11" style="122" customWidth="1"/>
    <col min="5395" max="5395" width="21.28515625" style="122" customWidth="1"/>
    <col min="5396" max="5396" width="6.42578125" style="122" customWidth="1"/>
    <col min="5397" max="5397" width="11" style="122" customWidth="1"/>
    <col min="5398" max="5398" width="6" style="122" customWidth="1"/>
    <col min="5399" max="5399" width="13.42578125" style="122" customWidth="1"/>
    <col min="5400" max="5400" width="12.85546875" style="122" customWidth="1"/>
    <col min="5401" max="5402" width="7.5703125" style="122" customWidth="1"/>
    <col min="5403" max="5408" width="0" style="122" hidden="1" customWidth="1"/>
    <col min="5409" max="5632" width="9.140625" style="122"/>
    <col min="5633" max="5633" width="2.140625" style="122" customWidth="1"/>
    <col min="5634" max="5634" width="5.5703125" style="122" customWidth="1"/>
    <col min="5635" max="5635" width="0" style="122" hidden="1" customWidth="1"/>
    <col min="5636" max="5636" width="21.28515625" style="122" customWidth="1"/>
    <col min="5637" max="5637" width="6.42578125" style="122" customWidth="1"/>
    <col min="5638" max="5638" width="11" style="122" customWidth="1"/>
    <col min="5639" max="5639" width="21.28515625" style="122" customWidth="1"/>
    <col min="5640" max="5640" width="6.42578125" style="122" customWidth="1"/>
    <col min="5641" max="5641" width="11" style="122" customWidth="1"/>
    <col min="5642" max="5642" width="21.28515625" style="122" customWidth="1"/>
    <col min="5643" max="5643" width="6.42578125" style="122" customWidth="1"/>
    <col min="5644" max="5644" width="11" style="122" customWidth="1"/>
    <col min="5645" max="5645" width="21.28515625" style="122" customWidth="1"/>
    <col min="5646" max="5646" width="6.42578125" style="122" customWidth="1"/>
    <col min="5647" max="5647" width="11" style="122" customWidth="1"/>
    <col min="5648" max="5648" width="21.28515625" style="122" customWidth="1"/>
    <col min="5649" max="5649" width="6.42578125" style="122" customWidth="1"/>
    <col min="5650" max="5650" width="11" style="122" customWidth="1"/>
    <col min="5651" max="5651" width="21.28515625" style="122" customWidth="1"/>
    <col min="5652" max="5652" width="6.42578125" style="122" customWidth="1"/>
    <col min="5653" max="5653" width="11" style="122" customWidth="1"/>
    <col min="5654" max="5654" width="6" style="122" customWidth="1"/>
    <col min="5655" max="5655" width="13.42578125" style="122" customWidth="1"/>
    <col min="5656" max="5656" width="12.85546875" style="122" customWidth="1"/>
    <col min="5657" max="5658" width="7.5703125" style="122" customWidth="1"/>
    <col min="5659" max="5664" width="0" style="122" hidden="1" customWidth="1"/>
    <col min="5665" max="5888" width="9.140625" style="122"/>
    <col min="5889" max="5889" width="2.140625" style="122" customWidth="1"/>
    <col min="5890" max="5890" width="5.5703125" style="122" customWidth="1"/>
    <col min="5891" max="5891" width="0" style="122" hidden="1" customWidth="1"/>
    <col min="5892" max="5892" width="21.28515625" style="122" customWidth="1"/>
    <col min="5893" max="5893" width="6.42578125" style="122" customWidth="1"/>
    <col min="5894" max="5894" width="11" style="122" customWidth="1"/>
    <col min="5895" max="5895" width="21.28515625" style="122" customWidth="1"/>
    <col min="5896" max="5896" width="6.42578125" style="122" customWidth="1"/>
    <col min="5897" max="5897" width="11" style="122" customWidth="1"/>
    <col min="5898" max="5898" width="21.28515625" style="122" customWidth="1"/>
    <col min="5899" max="5899" width="6.42578125" style="122" customWidth="1"/>
    <col min="5900" max="5900" width="11" style="122" customWidth="1"/>
    <col min="5901" max="5901" width="21.28515625" style="122" customWidth="1"/>
    <col min="5902" max="5902" width="6.42578125" style="122" customWidth="1"/>
    <col min="5903" max="5903" width="11" style="122" customWidth="1"/>
    <col min="5904" max="5904" width="21.28515625" style="122" customWidth="1"/>
    <col min="5905" max="5905" width="6.42578125" style="122" customWidth="1"/>
    <col min="5906" max="5906" width="11" style="122" customWidth="1"/>
    <col min="5907" max="5907" width="21.28515625" style="122" customWidth="1"/>
    <col min="5908" max="5908" width="6.42578125" style="122" customWidth="1"/>
    <col min="5909" max="5909" width="11" style="122" customWidth="1"/>
    <col min="5910" max="5910" width="6" style="122" customWidth="1"/>
    <col min="5911" max="5911" width="13.42578125" style="122" customWidth="1"/>
    <col min="5912" max="5912" width="12.85546875" style="122" customWidth="1"/>
    <col min="5913" max="5914" width="7.5703125" style="122" customWidth="1"/>
    <col min="5915" max="5920" width="0" style="122" hidden="1" customWidth="1"/>
    <col min="5921" max="6144" width="9.140625" style="122"/>
    <col min="6145" max="6145" width="2.140625" style="122" customWidth="1"/>
    <col min="6146" max="6146" width="5.5703125" style="122" customWidth="1"/>
    <col min="6147" max="6147" width="0" style="122" hidden="1" customWidth="1"/>
    <col min="6148" max="6148" width="21.28515625" style="122" customWidth="1"/>
    <col min="6149" max="6149" width="6.42578125" style="122" customWidth="1"/>
    <col min="6150" max="6150" width="11" style="122" customWidth="1"/>
    <col min="6151" max="6151" width="21.28515625" style="122" customWidth="1"/>
    <col min="6152" max="6152" width="6.42578125" style="122" customWidth="1"/>
    <col min="6153" max="6153" width="11" style="122" customWidth="1"/>
    <col min="6154" max="6154" width="21.28515625" style="122" customWidth="1"/>
    <col min="6155" max="6155" width="6.42578125" style="122" customWidth="1"/>
    <col min="6156" max="6156" width="11" style="122" customWidth="1"/>
    <col min="6157" max="6157" width="21.28515625" style="122" customWidth="1"/>
    <col min="6158" max="6158" width="6.42578125" style="122" customWidth="1"/>
    <col min="6159" max="6159" width="11" style="122" customWidth="1"/>
    <col min="6160" max="6160" width="21.28515625" style="122" customWidth="1"/>
    <col min="6161" max="6161" width="6.42578125" style="122" customWidth="1"/>
    <col min="6162" max="6162" width="11" style="122" customWidth="1"/>
    <col min="6163" max="6163" width="21.28515625" style="122" customWidth="1"/>
    <col min="6164" max="6164" width="6.42578125" style="122" customWidth="1"/>
    <col min="6165" max="6165" width="11" style="122" customWidth="1"/>
    <col min="6166" max="6166" width="6" style="122" customWidth="1"/>
    <col min="6167" max="6167" width="13.42578125" style="122" customWidth="1"/>
    <col min="6168" max="6168" width="12.85546875" style="122" customWidth="1"/>
    <col min="6169" max="6170" width="7.5703125" style="122" customWidth="1"/>
    <col min="6171" max="6176" width="0" style="122" hidden="1" customWidth="1"/>
    <col min="6177" max="6400" width="9.140625" style="122"/>
    <col min="6401" max="6401" width="2.140625" style="122" customWidth="1"/>
    <col min="6402" max="6402" width="5.5703125" style="122" customWidth="1"/>
    <col min="6403" max="6403" width="0" style="122" hidden="1" customWidth="1"/>
    <col min="6404" max="6404" width="21.28515625" style="122" customWidth="1"/>
    <col min="6405" max="6405" width="6.42578125" style="122" customWidth="1"/>
    <col min="6406" max="6406" width="11" style="122" customWidth="1"/>
    <col min="6407" max="6407" width="21.28515625" style="122" customWidth="1"/>
    <col min="6408" max="6408" width="6.42578125" style="122" customWidth="1"/>
    <col min="6409" max="6409" width="11" style="122" customWidth="1"/>
    <col min="6410" max="6410" width="21.28515625" style="122" customWidth="1"/>
    <col min="6411" max="6411" width="6.42578125" style="122" customWidth="1"/>
    <col min="6412" max="6412" width="11" style="122" customWidth="1"/>
    <col min="6413" max="6413" width="21.28515625" style="122" customWidth="1"/>
    <col min="6414" max="6414" width="6.42578125" style="122" customWidth="1"/>
    <col min="6415" max="6415" width="11" style="122" customWidth="1"/>
    <col min="6416" max="6416" width="21.28515625" style="122" customWidth="1"/>
    <col min="6417" max="6417" width="6.42578125" style="122" customWidth="1"/>
    <col min="6418" max="6418" width="11" style="122" customWidth="1"/>
    <col min="6419" max="6419" width="21.28515625" style="122" customWidth="1"/>
    <col min="6420" max="6420" width="6.42578125" style="122" customWidth="1"/>
    <col min="6421" max="6421" width="11" style="122" customWidth="1"/>
    <col min="6422" max="6422" width="6" style="122" customWidth="1"/>
    <col min="6423" max="6423" width="13.42578125" style="122" customWidth="1"/>
    <col min="6424" max="6424" width="12.85546875" style="122" customWidth="1"/>
    <col min="6425" max="6426" width="7.5703125" style="122" customWidth="1"/>
    <col min="6427" max="6432" width="0" style="122" hidden="1" customWidth="1"/>
    <col min="6433" max="6656" width="9.140625" style="122"/>
    <col min="6657" max="6657" width="2.140625" style="122" customWidth="1"/>
    <col min="6658" max="6658" width="5.5703125" style="122" customWidth="1"/>
    <col min="6659" max="6659" width="0" style="122" hidden="1" customWidth="1"/>
    <col min="6660" max="6660" width="21.28515625" style="122" customWidth="1"/>
    <col min="6661" max="6661" width="6.42578125" style="122" customWidth="1"/>
    <col min="6662" max="6662" width="11" style="122" customWidth="1"/>
    <col min="6663" max="6663" width="21.28515625" style="122" customWidth="1"/>
    <col min="6664" max="6664" width="6.42578125" style="122" customWidth="1"/>
    <col min="6665" max="6665" width="11" style="122" customWidth="1"/>
    <col min="6666" max="6666" width="21.28515625" style="122" customWidth="1"/>
    <col min="6667" max="6667" width="6.42578125" style="122" customWidth="1"/>
    <col min="6668" max="6668" width="11" style="122" customWidth="1"/>
    <col min="6669" max="6669" width="21.28515625" style="122" customWidth="1"/>
    <col min="6670" max="6670" width="6.42578125" style="122" customWidth="1"/>
    <col min="6671" max="6671" width="11" style="122" customWidth="1"/>
    <col min="6672" max="6672" width="21.28515625" style="122" customWidth="1"/>
    <col min="6673" max="6673" width="6.42578125" style="122" customWidth="1"/>
    <col min="6674" max="6674" width="11" style="122" customWidth="1"/>
    <col min="6675" max="6675" width="21.28515625" style="122" customWidth="1"/>
    <col min="6676" max="6676" width="6.42578125" style="122" customWidth="1"/>
    <col min="6677" max="6677" width="11" style="122" customWidth="1"/>
    <col min="6678" max="6678" width="6" style="122" customWidth="1"/>
    <col min="6679" max="6679" width="13.42578125" style="122" customWidth="1"/>
    <col min="6680" max="6680" width="12.85546875" style="122" customWidth="1"/>
    <col min="6681" max="6682" width="7.5703125" style="122" customWidth="1"/>
    <col min="6683" max="6688" width="0" style="122" hidden="1" customWidth="1"/>
    <col min="6689" max="6912" width="9.140625" style="122"/>
    <col min="6913" max="6913" width="2.140625" style="122" customWidth="1"/>
    <col min="6914" max="6914" width="5.5703125" style="122" customWidth="1"/>
    <col min="6915" max="6915" width="0" style="122" hidden="1" customWidth="1"/>
    <col min="6916" max="6916" width="21.28515625" style="122" customWidth="1"/>
    <col min="6917" max="6917" width="6.42578125" style="122" customWidth="1"/>
    <col min="6918" max="6918" width="11" style="122" customWidth="1"/>
    <col min="6919" max="6919" width="21.28515625" style="122" customWidth="1"/>
    <col min="6920" max="6920" width="6.42578125" style="122" customWidth="1"/>
    <col min="6921" max="6921" width="11" style="122" customWidth="1"/>
    <col min="6922" max="6922" width="21.28515625" style="122" customWidth="1"/>
    <col min="6923" max="6923" width="6.42578125" style="122" customWidth="1"/>
    <col min="6924" max="6924" width="11" style="122" customWidth="1"/>
    <col min="6925" max="6925" width="21.28515625" style="122" customWidth="1"/>
    <col min="6926" max="6926" width="6.42578125" style="122" customWidth="1"/>
    <col min="6927" max="6927" width="11" style="122" customWidth="1"/>
    <col min="6928" max="6928" width="21.28515625" style="122" customWidth="1"/>
    <col min="6929" max="6929" width="6.42578125" style="122" customWidth="1"/>
    <col min="6930" max="6930" width="11" style="122" customWidth="1"/>
    <col min="6931" max="6931" width="21.28515625" style="122" customWidth="1"/>
    <col min="6932" max="6932" width="6.42578125" style="122" customWidth="1"/>
    <col min="6933" max="6933" width="11" style="122" customWidth="1"/>
    <col min="6934" max="6934" width="6" style="122" customWidth="1"/>
    <col min="6935" max="6935" width="13.42578125" style="122" customWidth="1"/>
    <col min="6936" max="6936" width="12.85546875" style="122" customWidth="1"/>
    <col min="6937" max="6938" width="7.5703125" style="122" customWidth="1"/>
    <col min="6939" max="6944" width="0" style="122" hidden="1" customWidth="1"/>
    <col min="6945" max="7168" width="9.140625" style="122"/>
    <col min="7169" max="7169" width="2.140625" style="122" customWidth="1"/>
    <col min="7170" max="7170" width="5.5703125" style="122" customWidth="1"/>
    <col min="7171" max="7171" width="0" style="122" hidden="1" customWidth="1"/>
    <col min="7172" max="7172" width="21.28515625" style="122" customWidth="1"/>
    <col min="7173" max="7173" width="6.42578125" style="122" customWidth="1"/>
    <col min="7174" max="7174" width="11" style="122" customWidth="1"/>
    <col min="7175" max="7175" width="21.28515625" style="122" customWidth="1"/>
    <col min="7176" max="7176" width="6.42578125" style="122" customWidth="1"/>
    <col min="7177" max="7177" width="11" style="122" customWidth="1"/>
    <col min="7178" max="7178" width="21.28515625" style="122" customWidth="1"/>
    <col min="7179" max="7179" width="6.42578125" style="122" customWidth="1"/>
    <col min="7180" max="7180" width="11" style="122" customWidth="1"/>
    <col min="7181" max="7181" width="21.28515625" style="122" customWidth="1"/>
    <col min="7182" max="7182" width="6.42578125" style="122" customWidth="1"/>
    <col min="7183" max="7183" width="11" style="122" customWidth="1"/>
    <col min="7184" max="7184" width="21.28515625" style="122" customWidth="1"/>
    <col min="7185" max="7185" width="6.42578125" style="122" customWidth="1"/>
    <col min="7186" max="7186" width="11" style="122" customWidth="1"/>
    <col min="7187" max="7187" width="21.28515625" style="122" customWidth="1"/>
    <col min="7188" max="7188" width="6.42578125" style="122" customWidth="1"/>
    <col min="7189" max="7189" width="11" style="122" customWidth="1"/>
    <col min="7190" max="7190" width="6" style="122" customWidth="1"/>
    <col min="7191" max="7191" width="13.42578125" style="122" customWidth="1"/>
    <col min="7192" max="7192" width="12.85546875" style="122" customWidth="1"/>
    <col min="7193" max="7194" width="7.5703125" style="122" customWidth="1"/>
    <col min="7195" max="7200" width="0" style="122" hidden="1" customWidth="1"/>
    <col min="7201" max="7424" width="9.140625" style="122"/>
    <col min="7425" max="7425" width="2.140625" style="122" customWidth="1"/>
    <col min="7426" max="7426" width="5.5703125" style="122" customWidth="1"/>
    <col min="7427" max="7427" width="0" style="122" hidden="1" customWidth="1"/>
    <col min="7428" max="7428" width="21.28515625" style="122" customWidth="1"/>
    <col min="7429" max="7429" width="6.42578125" style="122" customWidth="1"/>
    <col min="7430" max="7430" width="11" style="122" customWidth="1"/>
    <col min="7431" max="7431" width="21.28515625" style="122" customWidth="1"/>
    <col min="7432" max="7432" width="6.42578125" style="122" customWidth="1"/>
    <col min="7433" max="7433" width="11" style="122" customWidth="1"/>
    <col min="7434" max="7434" width="21.28515625" style="122" customWidth="1"/>
    <col min="7435" max="7435" width="6.42578125" style="122" customWidth="1"/>
    <col min="7436" max="7436" width="11" style="122" customWidth="1"/>
    <col min="7437" max="7437" width="21.28515625" style="122" customWidth="1"/>
    <col min="7438" max="7438" width="6.42578125" style="122" customWidth="1"/>
    <col min="7439" max="7439" width="11" style="122" customWidth="1"/>
    <col min="7440" max="7440" width="21.28515625" style="122" customWidth="1"/>
    <col min="7441" max="7441" width="6.42578125" style="122" customWidth="1"/>
    <col min="7442" max="7442" width="11" style="122" customWidth="1"/>
    <col min="7443" max="7443" width="21.28515625" style="122" customWidth="1"/>
    <col min="7444" max="7444" width="6.42578125" style="122" customWidth="1"/>
    <col min="7445" max="7445" width="11" style="122" customWidth="1"/>
    <col min="7446" max="7446" width="6" style="122" customWidth="1"/>
    <col min="7447" max="7447" width="13.42578125" style="122" customWidth="1"/>
    <col min="7448" max="7448" width="12.85546875" style="122" customWidth="1"/>
    <col min="7449" max="7450" width="7.5703125" style="122" customWidth="1"/>
    <col min="7451" max="7456" width="0" style="122" hidden="1" customWidth="1"/>
    <col min="7457" max="7680" width="9.140625" style="122"/>
    <col min="7681" max="7681" width="2.140625" style="122" customWidth="1"/>
    <col min="7682" max="7682" width="5.5703125" style="122" customWidth="1"/>
    <col min="7683" max="7683" width="0" style="122" hidden="1" customWidth="1"/>
    <col min="7684" max="7684" width="21.28515625" style="122" customWidth="1"/>
    <col min="7685" max="7685" width="6.42578125" style="122" customWidth="1"/>
    <col min="7686" max="7686" width="11" style="122" customWidth="1"/>
    <col min="7687" max="7687" width="21.28515625" style="122" customWidth="1"/>
    <col min="7688" max="7688" width="6.42578125" style="122" customWidth="1"/>
    <col min="7689" max="7689" width="11" style="122" customWidth="1"/>
    <col min="7690" max="7690" width="21.28515625" style="122" customWidth="1"/>
    <col min="7691" max="7691" width="6.42578125" style="122" customWidth="1"/>
    <col min="7692" max="7692" width="11" style="122" customWidth="1"/>
    <col min="7693" max="7693" width="21.28515625" style="122" customWidth="1"/>
    <col min="7694" max="7694" width="6.42578125" style="122" customWidth="1"/>
    <col min="7695" max="7695" width="11" style="122" customWidth="1"/>
    <col min="7696" max="7696" width="21.28515625" style="122" customWidth="1"/>
    <col min="7697" max="7697" width="6.42578125" style="122" customWidth="1"/>
    <col min="7698" max="7698" width="11" style="122" customWidth="1"/>
    <col min="7699" max="7699" width="21.28515625" style="122" customWidth="1"/>
    <col min="7700" max="7700" width="6.42578125" style="122" customWidth="1"/>
    <col min="7701" max="7701" width="11" style="122" customWidth="1"/>
    <col min="7702" max="7702" width="6" style="122" customWidth="1"/>
    <col min="7703" max="7703" width="13.42578125" style="122" customWidth="1"/>
    <col min="7704" max="7704" width="12.85546875" style="122" customWidth="1"/>
    <col min="7705" max="7706" width="7.5703125" style="122" customWidth="1"/>
    <col min="7707" max="7712" width="0" style="122" hidden="1" customWidth="1"/>
    <col min="7713" max="7936" width="9.140625" style="122"/>
    <col min="7937" max="7937" width="2.140625" style="122" customWidth="1"/>
    <col min="7938" max="7938" width="5.5703125" style="122" customWidth="1"/>
    <col min="7939" max="7939" width="0" style="122" hidden="1" customWidth="1"/>
    <col min="7940" max="7940" width="21.28515625" style="122" customWidth="1"/>
    <col min="7941" max="7941" width="6.42578125" style="122" customWidth="1"/>
    <col min="7942" max="7942" width="11" style="122" customWidth="1"/>
    <col min="7943" max="7943" width="21.28515625" style="122" customWidth="1"/>
    <col min="7944" max="7944" width="6.42578125" style="122" customWidth="1"/>
    <col min="7945" max="7945" width="11" style="122" customWidth="1"/>
    <col min="7946" max="7946" width="21.28515625" style="122" customWidth="1"/>
    <col min="7947" max="7947" width="6.42578125" style="122" customWidth="1"/>
    <col min="7948" max="7948" width="11" style="122" customWidth="1"/>
    <col min="7949" max="7949" width="21.28515625" style="122" customWidth="1"/>
    <col min="7950" max="7950" width="6.42578125" style="122" customWidth="1"/>
    <col min="7951" max="7951" width="11" style="122" customWidth="1"/>
    <col min="7952" max="7952" width="21.28515625" style="122" customWidth="1"/>
    <col min="7953" max="7953" width="6.42578125" style="122" customWidth="1"/>
    <col min="7954" max="7954" width="11" style="122" customWidth="1"/>
    <col min="7955" max="7955" width="21.28515625" style="122" customWidth="1"/>
    <col min="7956" max="7956" width="6.42578125" style="122" customWidth="1"/>
    <col min="7957" max="7957" width="11" style="122" customWidth="1"/>
    <col min="7958" max="7958" width="6" style="122" customWidth="1"/>
    <col min="7959" max="7959" width="13.42578125" style="122" customWidth="1"/>
    <col min="7960" max="7960" width="12.85546875" style="122" customWidth="1"/>
    <col min="7961" max="7962" width="7.5703125" style="122" customWidth="1"/>
    <col min="7963" max="7968" width="0" style="122" hidden="1" customWidth="1"/>
    <col min="7969" max="8192" width="9.140625" style="122"/>
    <col min="8193" max="8193" width="2.140625" style="122" customWidth="1"/>
    <col min="8194" max="8194" width="5.5703125" style="122" customWidth="1"/>
    <col min="8195" max="8195" width="0" style="122" hidden="1" customWidth="1"/>
    <col min="8196" max="8196" width="21.28515625" style="122" customWidth="1"/>
    <col min="8197" max="8197" width="6.42578125" style="122" customWidth="1"/>
    <col min="8198" max="8198" width="11" style="122" customWidth="1"/>
    <col min="8199" max="8199" width="21.28515625" style="122" customWidth="1"/>
    <col min="8200" max="8200" width="6.42578125" style="122" customWidth="1"/>
    <col min="8201" max="8201" width="11" style="122" customWidth="1"/>
    <col min="8202" max="8202" width="21.28515625" style="122" customWidth="1"/>
    <col min="8203" max="8203" width="6.42578125" style="122" customWidth="1"/>
    <col min="8204" max="8204" width="11" style="122" customWidth="1"/>
    <col min="8205" max="8205" width="21.28515625" style="122" customWidth="1"/>
    <col min="8206" max="8206" width="6.42578125" style="122" customWidth="1"/>
    <col min="8207" max="8207" width="11" style="122" customWidth="1"/>
    <col min="8208" max="8208" width="21.28515625" style="122" customWidth="1"/>
    <col min="8209" max="8209" width="6.42578125" style="122" customWidth="1"/>
    <col min="8210" max="8210" width="11" style="122" customWidth="1"/>
    <col min="8211" max="8211" width="21.28515625" style="122" customWidth="1"/>
    <col min="8212" max="8212" width="6.42578125" style="122" customWidth="1"/>
    <col min="8213" max="8213" width="11" style="122" customWidth="1"/>
    <col min="8214" max="8214" width="6" style="122" customWidth="1"/>
    <col min="8215" max="8215" width="13.42578125" style="122" customWidth="1"/>
    <col min="8216" max="8216" width="12.85546875" style="122" customWidth="1"/>
    <col min="8217" max="8218" width="7.5703125" style="122" customWidth="1"/>
    <col min="8219" max="8224" width="0" style="122" hidden="1" customWidth="1"/>
    <col min="8225" max="8448" width="9.140625" style="122"/>
    <col min="8449" max="8449" width="2.140625" style="122" customWidth="1"/>
    <col min="8450" max="8450" width="5.5703125" style="122" customWidth="1"/>
    <col min="8451" max="8451" width="0" style="122" hidden="1" customWidth="1"/>
    <col min="8452" max="8452" width="21.28515625" style="122" customWidth="1"/>
    <col min="8453" max="8453" width="6.42578125" style="122" customWidth="1"/>
    <col min="8454" max="8454" width="11" style="122" customWidth="1"/>
    <col min="8455" max="8455" width="21.28515625" style="122" customWidth="1"/>
    <col min="8456" max="8456" width="6.42578125" style="122" customWidth="1"/>
    <col min="8457" max="8457" width="11" style="122" customWidth="1"/>
    <col min="8458" max="8458" width="21.28515625" style="122" customWidth="1"/>
    <col min="8459" max="8459" width="6.42578125" style="122" customWidth="1"/>
    <col min="8460" max="8460" width="11" style="122" customWidth="1"/>
    <col min="8461" max="8461" width="21.28515625" style="122" customWidth="1"/>
    <col min="8462" max="8462" width="6.42578125" style="122" customWidth="1"/>
    <col min="8463" max="8463" width="11" style="122" customWidth="1"/>
    <col min="8464" max="8464" width="21.28515625" style="122" customWidth="1"/>
    <col min="8465" max="8465" width="6.42578125" style="122" customWidth="1"/>
    <col min="8466" max="8466" width="11" style="122" customWidth="1"/>
    <col min="8467" max="8467" width="21.28515625" style="122" customWidth="1"/>
    <col min="8468" max="8468" width="6.42578125" style="122" customWidth="1"/>
    <col min="8469" max="8469" width="11" style="122" customWidth="1"/>
    <col min="8470" max="8470" width="6" style="122" customWidth="1"/>
    <col min="8471" max="8471" width="13.42578125" style="122" customWidth="1"/>
    <col min="8472" max="8472" width="12.85546875" style="122" customWidth="1"/>
    <col min="8473" max="8474" width="7.5703125" style="122" customWidth="1"/>
    <col min="8475" max="8480" width="0" style="122" hidden="1" customWidth="1"/>
    <col min="8481" max="8704" width="9.140625" style="122"/>
    <col min="8705" max="8705" width="2.140625" style="122" customWidth="1"/>
    <col min="8706" max="8706" width="5.5703125" style="122" customWidth="1"/>
    <col min="8707" max="8707" width="0" style="122" hidden="1" customWidth="1"/>
    <col min="8708" max="8708" width="21.28515625" style="122" customWidth="1"/>
    <col min="8709" max="8709" width="6.42578125" style="122" customWidth="1"/>
    <col min="8710" max="8710" width="11" style="122" customWidth="1"/>
    <col min="8711" max="8711" width="21.28515625" style="122" customWidth="1"/>
    <col min="8712" max="8712" width="6.42578125" style="122" customWidth="1"/>
    <col min="8713" max="8713" width="11" style="122" customWidth="1"/>
    <col min="8714" max="8714" width="21.28515625" style="122" customWidth="1"/>
    <col min="8715" max="8715" width="6.42578125" style="122" customWidth="1"/>
    <col min="8716" max="8716" width="11" style="122" customWidth="1"/>
    <col min="8717" max="8717" width="21.28515625" style="122" customWidth="1"/>
    <col min="8718" max="8718" width="6.42578125" style="122" customWidth="1"/>
    <col min="8719" max="8719" width="11" style="122" customWidth="1"/>
    <col min="8720" max="8720" width="21.28515625" style="122" customWidth="1"/>
    <col min="8721" max="8721" width="6.42578125" style="122" customWidth="1"/>
    <col min="8722" max="8722" width="11" style="122" customWidth="1"/>
    <col min="8723" max="8723" width="21.28515625" style="122" customWidth="1"/>
    <col min="8724" max="8724" width="6.42578125" style="122" customWidth="1"/>
    <col min="8725" max="8725" width="11" style="122" customWidth="1"/>
    <col min="8726" max="8726" width="6" style="122" customWidth="1"/>
    <col min="8727" max="8727" width="13.42578125" style="122" customWidth="1"/>
    <col min="8728" max="8728" width="12.85546875" style="122" customWidth="1"/>
    <col min="8729" max="8730" width="7.5703125" style="122" customWidth="1"/>
    <col min="8731" max="8736" width="0" style="122" hidden="1" customWidth="1"/>
    <col min="8737" max="8960" width="9.140625" style="122"/>
    <col min="8961" max="8961" width="2.140625" style="122" customWidth="1"/>
    <col min="8962" max="8962" width="5.5703125" style="122" customWidth="1"/>
    <col min="8963" max="8963" width="0" style="122" hidden="1" customWidth="1"/>
    <col min="8964" max="8964" width="21.28515625" style="122" customWidth="1"/>
    <col min="8965" max="8965" width="6.42578125" style="122" customWidth="1"/>
    <col min="8966" max="8966" width="11" style="122" customWidth="1"/>
    <col min="8967" max="8967" width="21.28515625" style="122" customWidth="1"/>
    <col min="8968" max="8968" width="6.42578125" style="122" customWidth="1"/>
    <col min="8969" max="8969" width="11" style="122" customWidth="1"/>
    <col min="8970" max="8970" width="21.28515625" style="122" customWidth="1"/>
    <col min="8971" max="8971" width="6.42578125" style="122" customWidth="1"/>
    <col min="8972" max="8972" width="11" style="122" customWidth="1"/>
    <col min="8973" max="8973" width="21.28515625" style="122" customWidth="1"/>
    <col min="8974" max="8974" width="6.42578125" style="122" customWidth="1"/>
    <col min="8975" max="8975" width="11" style="122" customWidth="1"/>
    <col min="8976" max="8976" width="21.28515625" style="122" customWidth="1"/>
    <col min="8977" max="8977" width="6.42578125" style="122" customWidth="1"/>
    <col min="8978" max="8978" width="11" style="122" customWidth="1"/>
    <col min="8979" max="8979" width="21.28515625" style="122" customWidth="1"/>
    <col min="8980" max="8980" width="6.42578125" style="122" customWidth="1"/>
    <col min="8981" max="8981" width="11" style="122" customWidth="1"/>
    <col min="8982" max="8982" width="6" style="122" customWidth="1"/>
    <col min="8983" max="8983" width="13.42578125" style="122" customWidth="1"/>
    <col min="8984" max="8984" width="12.85546875" style="122" customWidth="1"/>
    <col min="8985" max="8986" width="7.5703125" style="122" customWidth="1"/>
    <col min="8987" max="8992" width="0" style="122" hidden="1" customWidth="1"/>
    <col min="8993" max="9216" width="9.140625" style="122"/>
    <col min="9217" max="9217" width="2.140625" style="122" customWidth="1"/>
    <col min="9218" max="9218" width="5.5703125" style="122" customWidth="1"/>
    <col min="9219" max="9219" width="0" style="122" hidden="1" customWidth="1"/>
    <col min="9220" max="9220" width="21.28515625" style="122" customWidth="1"/>
    <col min="9221" max="9221" width="6.42578125" style="122" customWidth="1"/>
    <col min="9222" max="9222" width="11" style="122" customWidth="1"/>
    <col min="9223" max="9223" width="21.28515625" style="122" customWidth="1"/>
    <col min="9224" max="9224" width="6.42578125" style="122" customWidth="1"/>
    <col min="9225" max="9225" width="11" style="122" customWidth="1"/>
    <col min="9226" max="9226" width="21.28515625" style="122" customWidth="1"/>
    <col min="9227" max="9227" width="6.42578125" style="122" customWidth="1"/>
    <col min="9228" max="9228" width="11" style="122" customWidth="1"/>
    <col min="9229" max="9229" width="21.28515625" style="122" customWidth="1"/>
    <col min="9230" max="9230" width="6.42578125" style="122" customWidth="1"/>
    <col min="9231" max="9231" width="11" style="122" customWidth="1"/>
    <col min="9232" max="9232" width="21.28515625" style="122" customWidth="1"/>
    <col min="9233" max="9233" width="6.42578125" style="122" customWidth="1"/>
    <col min="9234" max="9234" width="11" style="122" customWidth="1"/>
    <col min="9235" max="9235" width="21.28515625" style="122" customWidth="1"/>
    <col min="9236" max="9236" width="6.42578125" style="122" customWidth="1"/>
    <col min="9237" max="9237" width="11" style="122" customWidth="1"/>
    <col min="9238" max="9238" width="6" style="122" customWidth="1"/>
    <col min="9239" max="9239" width="13.42578125" style="122" customWidth="1"/>
    <col min="9240" max="9240" width="12.85546875" style="122" customWidth="1"/>
    <col min="9241" max="9242" width="7.5703125" style="122" customWidth="1"/>
    <col min="9243" max="9248" width="0" style="122" hidden="1" customWidth="1"/>
    <col min="9249" max="9472" width="9.140625" style="122"/>
    <col min="9473" max="9473" width="2.140625" style="122" customWidth="1"/>
    <col min="9474" max="9474" width="5.5703125" style="122" customWidth="1"/>
    <col min="9475" max="9475" width="0" style="122" hidden="1" customWidth="1"/>
    <col min="9476" max="9476" width="21.28515625" style="122" customWidth="1"/>
    <col min="9477" max="9477" width="6.42578125" style="122" customWidth="1"/>
    <col min="9478" max="9478" width="11" style="122" customWidth="1"/>
    <col min="9479" max="9479" width="21.28515625" style="122" customWidth="1"/>
    <col min="9480" max="9480" width="6.42578125" style="122" customWidth="1"/>
    <col min="9481" max="9481" width="11" style="122" customWidth="1"/>
    <col min="9482" max="9482" width="21.28515625" style="122" customWidth="1"/>
    <col min="9483" max="9483" width="6.42578125" style="122" customWidth="1"/>
    <col min="9484" max="9484" width="11" style="122" customWidth="1"/>
    <col min="9485" max="9485" width="21.28515625" style="122" customWidth="1"/>
    <col min="9486" max="9486" width="6.42578125" style="122" customWidth="1"/>
    <col min="9487" max="9487" width="11" style="122" customWidth="1"/>
    <col min="9488" max="9488" width="21.28515625" style="122" customWidth="1"/>
    <col min="9489" max="9489" width="6.42578125" style="122" customWidth="1"/>
    <col min="9490" max="9490" width="11" style="122" customWidth="1"/>
    <col min="9491" max="9491" width="21.28515625" style="122" customWidth="1"/>
    <col min="9492" max="9492" width="6.42578125" style="122" customWidth="1"/>
    <col min="9493" max="9493" width="11" style="122" customWidth="1"/>
    <col min="9494" max="9494" width="6" style="122" customWidth="1"/>
    <col min="9495" max="9495" width="13.42578125" style="122" customWidth="1"/>
    <col min="9496" max="9496" width="12.85546875" style="122" customWidth="1"/>
    <col min="9497" max="9498" width="7.5703125" style="122" customWidth="1"/>
    <col min="9499" max="9504" width="0" style="122" hidden="1" customWidth="1"/>
    <col min="9505" max="9728" width="9.140625" style="122"/>
    <col min="9729" max="9729" width="2.140625" style="122" customWidth="1"/>
    <col min="9730" max="9730" width="5.5703125" style="122" customWidth="1"/>
    <col min="9731" max="9731" width="0" style="122" hidden="1" customWidth="1"/>
    <col min="9732" max="9732" width="21.28515625" style="122" customWidth="1"/>
    <col min="9733" max="9733" width="6.42578125" style="122" customWidth="1"/>
    <col min="9734" max="9734" width="11" style="122" customWidth="1"/>
    <col min="9735" max="9735" width="21.28515625" style="122" customWidth="1"/>
    <col min="9736" max="9736" width="6.42578125" style="122" customWidth="1"/>
    <col min="9737" max="9737" width="11" style="122" customWidth="1"/>
    <col min="9738" max="9738" width="21.28515625" style="122" customWidth="1"/>
    <col min="9739" max="9739" width="6.42578125" style="122" customWidth="1"/>
    <col min="9740" max="9740" width="11" style="122" customWidth="1"/>
    <col min="9741" max="9741" width="21.28515625" style="122" customWidth="1"/>
    <col min="9742" max="9742" width="6.42578125" style="122" customWidth="1"/>
    <col min="9743" max="9743" width="11" style="122" customWidth="1"/>
    <col min="9744" max="9744" width="21.28515625" style="122" customWidth="1"/>
    <col min="9745" max="9745" width="6.42578125" style="122" customWidth="1"/>
    <col min="9746" max="9746" width="11" style="122" customWidth="1"/>
    <col min="9747" max="9747" width="21.28515625" style="122" customWidth="1"/>
    <col min="9748" max="9748" width="6.42578125" style="122" customWidth="1"/>
    <col min="9749" max="9749" width="11" style="122" customWidth="1"/>
    <col min="9750" max="9750" width="6" style="122" customWidth="1"/>
    <col min="9751" max="9751" width="13.42578125" style="122" customWidth="1"/>
    <col min="9752" max="9752" width="12.85546875" style="122" customWidth="1"/>
    <col min="9753" max="9754" width="7.5703125" style="122" customWidth="1"/>
    <col min="9755" max="9760" width="0" style="122" hidden="1" customWidth="1"/>
    <col min="9761" max="9984" width="9.140625" style="122"/>
    <col min="9985" max="9985" width="2.140625" style="122" customWidth="1"/>
    <col min="9986" max="9986" width="5.5703125" style="122" customWidth="1"/>
    <col min="9987" max="9987" width="0" style="122" hidden="1" customWidth="1"/>
    <col min="9988" max="9988" width="21.28515625" style="122" customWidth="1"/>
    <col min="9989" max="9989" width="6.42578125" style="122" customWidth="1"/>
    <col min="9990" max="9990" width="11" style="122" customWidth="1"/>
    <col min="9991" max="9991" width="21.28515625" style="122" customWidth="1"/>
    <col min="9992" max="9992" width="6.42578125" style="122" customWidth="1"/>
    <col min="9993" max="9993" width="11" style="122" customWidth="1"/>
    <col min="9994" max="9994" width="21.28515625" style="122" customWidth="1"/>
    <col min="9995" max="9995" width="6.42578125" style="122" customWidth="1"/>
    <col min="9996" max="9996" width="11" style="122" customWidth="1"/>
    <col min="9997" max="9997" width="21.28515625" style="122" customWidth="1"/>
    <col min="9998" max="9998" width="6.42578125" style="122" customWidth="1"/>
    <col min="9999" max="9999" width="11" style="122" customWidth="1"/>
    <col min="10000" max="10000" width="21.28515625" style="122" customWidth="1"/>
    <col min="10001" max="10001" width="6.42578125" style="122" customWidth="1"/>
    <col min="10002" max="10002" width="11" style="122" customWidth="1"/>
    <col min="10003" max="10003" width="21.28515625" style="122" customWidth="1"/>
    <col min="10004" max="10004" width="6.42578125" style="122" customWidth="1"/>
    <col min="10005" max="10005" width="11" style="122" customWidth="1"/>
    <col min="10006" max="10006" width="6" style="122" customWidth="1"/>
    <col min="10007" max="10007" width="13.42578125" style="122" customWidth="1"/>
    <col min="10008" max="10008" width="12.85546875" style="122" customWidth="1"/>
    <col min="10009" max="10010" width="7.5703125" style="122" customWidth="1"/>
    <col min="10011" max="10016" width="0" style="122" hidden="1" customWidth="1"/>
    <col min="10017" max="10240" width="9.140625" style="122"/>
    <col min="10241" max="10241" width="2.140625" style="122" customWidth="1"/>
    <col min="10242" max="10242" width="5.5703125" style="122" customWidth="1"/>
    <col min="10243" max="10243" width="0" style="122" hidden="1" customWidth="1"/>
    <col min="10244" max="10244" width="21.28515625" style="122" customWidth="1"/>
    <col min="10245" max="10245" width="6.42578125" style="122" customWidth="1"/>
    <col min="10246" max="10246" width="11" style="122" customWidth="1"/>
    <col min="10247" max="10247" width="21.28515625" style="122" customWidth="1"/>
    <col min="10248" max="10248" width="6.42578125" style="122" customWidth="1"/>
    <col min="10249" max="10249" width="11" style="122" customWidth="1"/>
    <col min="10250" max="10250" width="21.28515625" style="122" customWidth="1"/>
    <col min="10251" max="10251" width="6.42578125" style="122" customWidth="1"/>
    <col min="10252" max="10252" width="11" style="122" customWidth="1"/>
    <col min="10253" max="10253" width="21.28515625" style="122" customWidth="1"/>
    <col min="10254" max="10254" width="6.42578125" style="122" customWidth="1"/>
    <col min="10255" max="10255" width="11" style="122" customWidth="1"/>
    <col min="10256" max="10256" width="21.28515625" style="122" customWidth="1"/>
    <col min="10257" max="10257" width="6.42578125" style="122" customWidth="1"/>
    <col min="10258" max="10258" width="11" style="122" customWidth="1"/>
    <col min="10259" max="10259" width="21.28515625" style="122" customWidth="1"/>
    <col min="10260" max="10260" width="6.42578125" style="122" customWidth="1"/>
    <col min="10261" max="10261" width="11" style="122" customWidth="1"/>
    <col min="10262" max="10262" width="6" style="122" customWidth="1"/>
    <col min="10263" max="10263" width="13.42578125" style="122" customWidth="1"/>
    <col min="10264" max="10264" width="12.85546875" style="122" customWidth="1"/>
    <col min="10265" max="10266" width="7.5703125" style="122" customWidth="1"/>
    <col min="10267" max="10272" width="0" style="122" hidden="1" customWidth="1"/>
    <col min="10273" max="10496" width="9.140625" style="122"/>
    <col min="10497" max="10497" width="2.140625" style="122" customWidth="1"/>
    <col min="10498" max="10498" width="5.5703125" style="122" customWidth="1"/>
    <col min="10499" max="10499" width="0" style="122" hidden="1" customWidth="1"/>
    <col min="10500" max="10500" width="21.28515625" style="122" customWidth="1"/>
    <col min="10501" max="10501" width="6.42578125" style="122" customWidth="1"/>
    <col min="10502" max="10502" width="11" style="122" customWidth="1"/>
    <col min="10503" max="10503" width="21.28515625" style="122" customWidth="1"/>
    <col min="10504" max="10504" width="6.42578125" style="122" customWidth="1"/>
    <col min="10505" max="10505" width="11" style="122" customWidth="1"/>
    <col min="10506" max="10506" width="21.28515625" style="122" customWidth="1"/>
    <col min="10507" max="10507" width="6.42578125" style="122" customWidth="1"/>
    <col min="10508" max="10508" width="11" style="122" customWidth="1"/>
    <col min="10509" max="10509" width="21.28515625" style="122" customWidth="1"/>
    <col min="10510" max="10510" width="6.42578125" style="122" customWidth="1"/>
    <col min="10511" max="10511" width="11" style="122" customWidth="1"/>
    <col min="10512" max="10512" width="21.28515625" style="122" customWidth="1"/>
    <col min="10513" max="10513" width="6.42578125" style="122" customWidth="1"/>
    <col min="10514" max="10514" width="11" style="122" customWidth="1"/>
    <col min="10515" max="10515" width="21.28515625" style="122" customWidth="1"/>
    <col min="10516" max="10516" width="6.42578125" style="122" customWidth="1"/>
    <col min="10517" max="10517" width="11" style="122" customWidth="1"/>
    <col min="10518" max="10518" width="6" style="122" customWidth="1"/>
    <col min="10519" max="10519" width="13.42578125" style="122" customWidth="1"/>
    <col min="10520" max="10520" width="12.85546875" style="122" customWidth="1"/>
    <col min="10521" max="10522" width="7.5703125" style="122" customWidth="1"/>
    <col min="10523" max="10528" width="0" style="122" hidden="1" customWidth="1"/>
    <col min="10529" max="10752" width="9.140625" style="122"/>
    <col min="10753" max="10753" width="2.140625" style="122" customWidth="1"/>
    <col min="10754" max="10754" width="5.5703125" style="122" customWidth="1"/>
    <col min="10755" max="10755" width="0" style="122" hidden="1" customWidth="1"/>
    <col min="10756" max="10756" width="21.28515625" style="122" customWidth="1"/>
    <col min="10757" max="10757" width="6.42578125" style="122" customWidth="1"/>
    <col min="10758" max="10758" width="11" style="122" customWidth="1"/>
    <col min="10759" max="10759" width="21.28515625" style="122" customWidth="1"/>
    <col min="10760" max="10760" width="6.42578125" style="122" customWidth="1"/>
    <col min="10761" max="10761" width="11" style="122" customWidth="1"/>
    <col min="10762" max="10762" width="21.28515625" style="122" customWidth="1"/>
    <col min="10763" max="10763" width="6.42578125" style="122" customWidth="1"/>
    <col min="10764" max="10764" width="11" style="122" customWidth="1"/>
    <col min="10765" max="10765" width="21.28515625" style="122" customWidth="1"/>
    <col min="10766" max="10766" width="6.42578125" style="122" customWidth="1"/>
    <col min="10767" max="10767" width="11" style="122" customWidth="1"/>
    <col min="10768" max="10768" width="21.28515625" style="122" customWidth="1"/>
    <col min="10769" max="10769" width="6.42578125" style="122" customWidth="1"/>
    <col min="10770" max="10770" width="11" style="122" customWidth="1"/>
    <col min="10771" max="10771" width="21.28515625" style="122" customWidth="1"/>
    <col min="10772" max="10772" width="6.42578125" style="122" customWidth="1"/>
    <col min="10773" max="10773" width="11" style="122" customWidth="1"/>
    <col min="10774" max="10774" width="6" style="122" customWidth="1"/>
    <col min="10775" max="10775" width="13.42578125" style="122" customWidth="1"/>
    <col min="10776" max="10776" width="12.85546875" style="122" customWidth="1"/>
    <col min="10777" max="10778" width="7.5703125" style="122" customWidth="1"/>
    <col min="10779" max="10784" width="0" style="122" hidden="1" customWidth="1"/>
    <col min="10785" max="11008" width="9.140625" style="122"/>
    <col min="11009" max="11009" width="2.140625" style="122" customWidth="1"/>
    <col min="11010" max="11010" width="5.5703125" style="122" customWidth="1"/>
    <col min="11011" max="11011" width="0" style="122" hidden="1" customWidth="1"/>
    <col min="11012" max="11012" width="21.28515625" style="122" customWidth="1"/>
    <col min="11013" max="11013" width="6.42578125" style="122" customWidth="1"/>
    <col min="11014" max="11014" width="11" style="122" customWidth="1"/>
    <col min="11015" max="11015" width="21.28515625" style="122" customWidth="1"/>
    <col min="11016" max="11016" width="6.42578125" style="122" customWidth="1"/>
    <col min="11017" max="11017" width="11" style="122" customWidth="1"/>
    <col min="11018" max="11018" width="21.28515625" style="122" customWidth="1"/>
    <col min="11019" max="11019" width="6.42578125" style="122" customWidth="1"/>
    <col min="11020" max="11020" width="11" style="122" customWidth="1"/>
    <col min="11021" max="11021" width="21.28515625" style="122" customWidth="1"/>
    <col min="11022" max="11022" width="6.42578125" style="122" customWidth="1"/>
    <col min="11023" max="11023" width="11" style="122" customWidth="1"/>
    <col min="11024" max="11024" width="21.28515625" style="122" customWidth="1"/>
    <col min="11025" max="11025" width="6.42578125" style="122" customWidth="1"/>
    <col min="11026" max="11026" width="11" style="122" customWidth="1"/>
    <col min="11027" max="11027" width="21.28515625" style="122" customWidth="1"/>
    <col min="11028" max="11028" width="6.42578125" style="122" customWidth="1"/>
    <col min="11029" max="11029" width="11" style="122" customWidth="1"/>
    <col min="11030" max="11030" width="6" style="122" customWidth="1"/>
    <col min="11031" max="11031" width="13.42578125" style="122" customWidth="1"/>
    <col min="11032" max="11032" width="12.85546875" style="122" customWidth="1"/>
    <col min="11033" max="11034" width="7.5703125" style="122" customWidth="1"/>
    <col min="11035" max="11040" width="0" style="122" hidden="1" customWidth="1"/>
    <col min="11041" max="11264" width="9.140625" style="122"/>
    <col min="11265" max="11265" width="2.140625" style="122" customWidth="1"/>
    <col min="11266" max="11266" width="5.5703125" style="122" customWidth="1"/>
    <col min="11267" max="11267" width="0" style="122" hidden="1" customWidth="1"/>
    <col min="11268" max="11268" width="21.28515625" style="122" customWidth="1"/>
    <col min="11269" max="11269" width="6.42578125" style="122" customWidth="1"/>
    <col min="11270" max="11270" width="11" style="122" customWidth="1"/>
    <col min="11271" max="11271" width="21.28515625" style="122" customWidth="1"/>
    <col min="11272" max="11272" width="6.42578125" style="122" customWidth="1"/>
    <col min="11273" max="11273" width="11" style="122" customWidth="1"/>
    <col min="11274" max="11274" width="21.28515625" style="122" customWidth="1"/>
    <col min="11275" max="11275" width="6.42578125" style="122" customWidth="1"/>
    <col min="11276" max="11276" width="11" style="122" customWidth="1"/>
    <col min="11277" max="11277" width="21.28515625" style="122" customWidth="1"/>
    <col min="11278" max="11278" width="6.42578125" style="122" customWidth="1"/>
    <col min="11279" max="11279" width="11" style="122" customWidth="1"/>
    <col min="11280" max="11280" width="21.28515625" style="122" customWidth="1"/>
    <col min="11281" max="11281" width="6.42578125" style="122" customWidth="1"/>
    <col min="11282" max="11282" width="11" style="122" customWidth="1"/>
    <col min="11283" max="11283" width="21.28515625" style="122" customWidth="1"/>
    <col min="11284" max="11284" width="6.42578125" style="122" customWidth="1"/>
    <col min="11285" max="11285" width="11" style="122" customWidth="1"/>
    <col min="11286" max="11286" width="6" style="122" customWidth="1"/>
    <col min="11287" max="11287" width="13.42578125" style="122" customWidth="1"/>
    <col min="11288" max="11288" width="12.85546875" style="122" customWidth="1"/>
    <col min="11289" max="11290" width="7.5703125" style="122" customWidth="1"/>
    <col min="11291" max="11296" width="0" style="122" hidden="1" customWidth="1"/>
    <col min="11297" max="11520" width="9.140625" style="122"/>
    <col min="11521" max="11521" width="2.140625" style="122" customWidth="1"/>
    <col min="11522" max="11522" width="5.5703125" style="122" customWidth="1"/>
    <col min="11523" max="11523" width="0" style="122" hidden="1" customWidth="1"/>
    <col min="11524" max="11524" width="21.28515625" style="122" customWidth="1"/>
    <col min="11525" max="11525" width="6.42578125" style="122" customWidth="1"/>
    <col min="11526" max="11526" width="11" style="122" customWidth="1"/>
    <col min="11527" max="11527" width="21.28515625" style="122" customWidth="1"/>
    <col min="11528" max="11528" width="6.42578125" style="122" customWidth="1"/>
    <col min="11529" max="11529" width="11" style="122" customWidth="1"/>
    <col min="11530" max="11530" width="21.28515625" style="122" customWidth="1"/>
    <col min="11531" max="11531" width="6.42578125" style="122" customWidth="1"/>
    <col min="11532" max="11532" width="11" style="122" customWidth="1"/>
    <col min="11533" max="11533" width="21.28515625" style="122" customWidth="1"/>
    <col min="11534" max="11534" width="6.42578125" style="122" customWidth="1"/>
    <col min="11535" max="11535" width="11" style="122" customWidth="1"/>
    <col min="11536" max="11536" width="21.28515625" style="122" customWidth="1"/>
    <col min="11537" max="11537" width="6.42578125" style="122" customWidth="1"/>
    <col min="11538" max="11538" width="11" style="122" customWidth="1"/>
    <col min="11539" max="11539" width="21.28515625" style="122" customWidth="1"/>
    <col min="11540" max="11540" width="6.42578125" style="122" customWidth="1"/>
    <col min="11541" max="11541" width="11" style="122" customWidth="1"/>
    <col min="11542" max="11542" width="6" style="122" customWidth="1"/>
    <col min="11543" max="11543" width="13.42578125" style="122" customWidth="1"/>
    <col min="11544" max="11544" width="12.85546875" style="122" customWidth="1"/>
    <col min="11545" max="11546" width="7.5703125" style="122" customWidth="1"/>
    <col min="11547" max="11552" width="0" style="122" hidden="1" customWidth="1"/>
    <col min="11553" max="11776" width="9.140625" style="122"/>
    <col min="11777" max="11777" width="2.140625" style="122" customWidth="1"/>
    <col min="11778" max="11778" width="5.5703125" style="122" customWidth="1"/>
    <col min="11779" max="11779" width="0" style="122" hidden="1" customWidth="1"/>
    <col min="11780" max="11780" width="21.28515625" style="122" customWidth="1"/>
    <col min="11781" max="11781" width="6.42578125" style="122" customWidth="1"/>
    <col min="11782" max="11782" width="11" style="122" customWidth="1"/>
    <col min="11783" max="11783" width="21.28515625" style="122" customWidth="1"/>
    <col min="11784" max="11784" width="6.42578125" style="122" customWidth="1"/>
    <col min="11785" max="11785" width="11" style="122" customWidth="1"/>
    <col min="11786" max="11786" width="21.28515625" style="122" customWidth="1"/>
    <col min="11787" max="11787" width="6.42578125" style="122" customWidth="1"/>
    <col min="11788" max="11788" width="11" style="122" customWidth="1"/>
    <col min="11789" max="11789" width="21.28515625" style="122" customWidth="1"/>
    <col min="11790" max="11790" width="6.42578125" style="122" customWidth="1"/>
    <col min="11791" max="11791" width="11" style="122" customWidth="1"/>
    <col min="11792" max="11792" width="21.28515625" style="122" customWidth="1"/>
    <col min="11793" max="11793" width="6.42578125" style="122" customWidth="1"/>
    <col min="11794" max="11794" width="11" style="122" customWidth="1"/>
    <col min="11795" max="11795" width="21.28515625" style="122" customWidth="1"/>
    <col min="11796" max="11796" width="6.42578125" style="122" customWidth="1"/>
    <col min="11797" max="11797" width="11" style="122" customWidth="1"/>
    <col min="11798" max="11798" width="6" style="122" customWidth="1"/>
    <col min="11799" max="11799" width="13.42578125" style="122" customWidth="1"/>
    <col min="11800" max="11800" width="12.85546875" style="122" customWidth="1"/>
    <col min="11801" max="11802" width="7.5703125" style="122" customWidth="1"/>
    <col min="11803" max="11808" width="0" style="122" hidden="1" customWidth="1"/>
    <col min="11809" max="12032" width="9.140625" style="122"/>
    <col min="12033" max="12033" width="2.140625" style="122" customWidth="1"/>
    <col min="12034" max="12034" width="5.5703125" style="122" customWidth="1"/>
    <col min="12035" max="12035" width="0" style="122" hidden="1" customWidth="1"/>
    <col min="12036" max="12036" width="21.28515625" style="122" customWidth="1"/>
    <col min="12037" max="12037" width="6.42578125" style="122" customWidth="1"/>
    <col min="12038" max="12038" width="11" style="122" customWidth="1"/>
    <col min="12039" max="12039" width="21.28515625" style="122" customWidth="1"/>
    <col min="12040" max="12040" width="6.42578125" style="122" customWidth="1"/>
    <col min="12041" max="12041" width="11" style="122" customWidth="1"/>
    <col min="12042" max="12042" width="21.28515625" style="122" customWidth="1"/>
    <col min="12043" max="12043" width="6.42578125" style="122" customWidth="1"/>
    <col min="12044" max="12044" width="11" style="122" customWidth="1"/>
    <col min="12045" max="12045" width="21.28515625" style="122" customWidth="1"/>
    <col min="12046" max="12046" width="6.42578125" style="122" customWidth="1"/>
    <col min="12047" max="12047" width="11" style="122" customWidth="1"/>
    <col min="12048" max="12048" width="21.28515625" style="122" customWidth="1"/>
    <col min="12049" max="12049" width="6.42578125" style="122" customWidth="1"/>
    <col min="12050" max="12050" width="11" style="122" customWidth="1"/>
    <col min="12051" max="12051" width="21.28515625" style="122" customWidth="1"/>
    <col min="12052" max="12052" width="6.42578125" style="122" customWidth="1"/>
    <col min="12053" max="12053" width="11" style="122" customWidth="1"/>
    <col min="12054" max="12054" width="6" style="122" customWidth="1"/>
    <col min="12055" max="12055" width="13.42578125" style="122" customWidth="1"/>
    <col min="12056" max="12056" width="12.85546875" style="122" customWidth="1"/>
    <col min="12057" max="12058" width="7.5703125" style="122" customWidth="1"/>
    <col min="12059" max="12064" width="0" style="122" hidden="1" customWidth="1"/>
    <col min="12065" max="12288" width="9.140625" style="122"/>
    <col min="12289" max="12289" width="2.140625" style="122" customWidth="1"/>
    <col min="12290" max="12290" width="5.5703125" style="122" customWidth="1"/>
    <col min="12291" max="12291" width="0" style="122" hidden="1" customWidth="1"/>
    <col min="12292" max="12292" width="21.28515625" style="122" customWidth="1"/>
    <col min="12293" max="12293" width="6.42578125" style="122" customWidth="1"/>
    <col min="12294" max="12294" width="11" style="122" customWidth="1"/>
    <col min="12295" max="12295" width="21.28515625" style="122" customWidth="1"/>
    <col min="12296" max="12296" width="6.42578125" style="122" customWidth="1"/>
    <col min="12297" max="12297" width="11" style="122" customWidth="1"/>
    <col min="12298" max="12298" width="21.28515625" style="122" customWidth="1"/>
    <col min="12299" max="12299" width="6.42578125" style="122" customWidth="1"/>
    <col min="12300" max="12300" width="11" style="122" customWidth="1"/>
    <col min="12301" max="12301" width="21.28515625" style="122" customWidth="1"/>
    <col min="12302" max="12302" width="6.42578125" style="122" customWidth="1"/>
    <col min="12303" max="12303" width="11" style="122" customWidth="1"/>
    <col min="12304" max="12304" width="21.28515625" style="122" customWidth="1"/>
    <col min="12305" max="12305" width="6.42578125" style="122" customWidth="1"/>
    <col min="12306" max="12306" width="11" style="122" customWidth="1"/>
    <col min="12307" max="12307" width="21.28515625" style="122" customWidth="1"/>
    <col min="12308" max="12308" width="6.42578125" style="122" customWidth="1"/>
    <col min="12309" max="12309" width="11" style="122" customWidth="1"/>
    <col min="12310" max="12310" width="6" style="122" customWidth="1"/>
    <col min="12311" max="12311" width="13.42578125" style="122" customWidth="1"/>
    <col min="12312" max="12312" width="12.85546875" style="122" customWidth="1"/>
    <col min="12313" max="12314" width="7.5703125" style="122" customWidth="1"/>
    <col min="12315" max="12320" width="0" style="122" hidden="1" customWidth="1"/>
    <col min="12321" max="12544" width="9.140625" style="122"/>
    <col min="12545" max="12545" width="2.140625" style="122" customWidth="1"/>
    <col min="12546" max="12546" width="5.5703125" style="122" customWidth="1"/>
    <col min="12547" max="12547" width="0" style="122" hidden="1" customWidth="1"/>
    <col min="12548" max="12548" width="21.28515625" style="122" customWidth="1"/>
    <col min="12549" max="12549" width="6.42578125" style="122" customWidth="1"/>
    <col min="12550" max="12550" width="11" style="122" customWidth="1"/>
    <col min="12551" max="12551" width="21.28515625" style="122" customWidth="1"/>
    <col min="12552" max="12552" width="6.42578125" style="122" customWidth="1"/>
    <col min="12553" max="12553" width="11" style="122" customWidth="1"/>
    <col min="12554" max="12554" width="21.28515625" style="122" customWidth="1"/>
    <col min="12555" max="12555" width="6.42578125" style="122" customWidth="1"/>
    <col min="12556" max="12556" width="11" style="122" customWidth="1"/>
    <col min="12557" max="12557" width="21.28515625" style="122" customWidth="1"/>
    <col min="12558" max="12558" width="6.42578125" style="122" customWidth="1"/>
    <col min="12559" max="12559" width="11" style="122" customWidth="1"/>
    <col min="12560" max="12560" width="21.28515625" style="122" customWidth="1"/>
    <col min="12561" max="12561" width="6.42578125" style="122" customWidth="1"/>
    <col min="12562" max="12562" width="11" style="122" customWidth="1"/>
    <col min="12563" max="12563" width="21.28515625" style="122" customWidth="1"/>
    <col min="12564" max="12564" width="6.42578125" style="122" customWidth="1"/>
    <col min="12565" max="12565" width="11" style="122" customWidth="1"/>
    <col min="12566" max="12566" width="6" style="122" customWidth="1"/>
    <col min="12567" max="12567" width="13.42578125" style="122" customWidth="1"/>
    <col min="12568" max="12568" width="12.85546875" style="122" customWidth="1"/>
    <col min="12569" max="12570" width="7.5703125" style="122" customWidth="1"/>
    <col min="12571" max="12576" width="0" style="122" hidden="1" customWidth="1"/>
    <col min="12577" max="12800" width="9.140625" style="122"/>
    <col min="12801" max="12801" width="2.140625" style="122" customWidth="1"/>
    <col min="12802" max="12802" width="5.5703125" style="122" customWidth="1"/>
    <col min="12803" max="12803" width="0" style="122" hidden="1" customWidth="1"/>
    <col min="12804" max="12804" width="21.28515625" style="122" customWidth="1"/>
    <col min="12805" max="12805" width="6.42578125" style="122" customWidth="1"/>
    <col min="12806" max="12806" width="11" style="122" customWidth="1"/>
    <col min="12807" max="12807" width="21.28515625" style="122" customWidth="1"/>
    <col min="12808" max="12808" width="6.42578125" style="122" customWidth="1"/>
    <col min="12809" max="12809" width="11" style="122" customWidth="1"/>
    <col min="12810" max="12810" width="21.28515625" style="122" customWidth="1"/>
    <col min="12811" max="12811" width="6.42578125" style="122" customWidth="1"/>
    <col min="12812" max="12812" width="11" style="122" customWidth="1"/>
    <col min="12813" max="12813" width="21.28515625" style="122" customWidth="1"/>
    <col min="12814" max="12814" width="6.42578125" style="122" customWidth="1"/>
    <col min="12815" max="12815" width="11" style="122" customWidth="1"/>
    <col min="12816" max="12816" width="21.28515625" style="122" customWidth="1"/>
    <col min="12817" max="12817" width="6.42578125" style="122" customWidth="1"/>
    <col min="12818" max="12818" width="11" style="122" customWidth="1"/>
    <col min="12819" max="12819" width="21.28515625" style="122" customWidth="1"/>
    <col min="12820" max="12820" width="6.42578125" style="122" customWidth="1"/>
    <col min="12821" max="12821" width="11" style="122" customWidth="1"/>
    <col min="12822" max="12822" width="6" style="122" customWidth="1"/>
    <col min="12823" max="12823" width="13.42578125" style="122" customWidth="1"/>
    <col min="12824" max="12824" width="12.85546875" style="122" customWidth="1"/>
    <col min="12825" max="12826" width="7.5703125" style="122" customWidth="1"/>
    <col min="12827" max="12832" width="0" style="122" hidden="1" customWidth="1"/>
    <col min="12833" max="13056" width="9.140625" style="122"/>
    <col min="13057" max="13057" width="2.140625" style="122" customWidth="1"/>
    <col min="13058" max="13058" width="5.5703125" style="122" customWidth="1"/>
    <col min="13059" max="13059" width="0" style="122" hidden="1" customWidth="1"/>
    <col min="13060" max="13060" width="21.28515625" style="122" customWidth="1"/>
    <col min="13061" max="13061" width="6.42578125" style="122" customWidth="1"/>
    <col min="13062" max="13062" width="11" style="122" customWidth="1"/>
    <col min="13063" max="13063" width="21.28515625" style="122" customWidth="1"/>
    <col min="13064" max="13064" width="6.42578125" style="122" customWidth="1"/>
    <col min="13065" max="13065" width="11" style="122" customWidth="1"/>
    <col min="13066" max="13066" width="21.28515625" style="122" customWidth="1"/>
    <col min="13067" max="13067" width="6.42578125" style="122" customWidth="1"/>
    <col min="13068" max="13068" width="11" style="122" customWidth="1"/>
    <col min="13069" max="13069" width="21.28515625" style="122" customWidth="1"/>
    <col min="13070" max="13070" width="6.42578125" style="122" customWidth="1"/>
    <col min="13071" max="13071" width="11" style="122" customWidth="1"/>
    <col min="13072" max="13072" width="21.28515625" style="122" customWidth="1"/>
    <col min="13073" max="13073" width="6.42578125" style="122" customWidth="1"/>
    <col min="13074" max="13074" width="11" style="122" customWidth="1"/>
    <col min="13075" max="13075" width="21.28515625" style="122" customWidth="1"/>
    <col min="13076" max="13076" width="6.42578125" style="122" customWidth="1"/>
    <col min="13077" max="13077" width="11" style="122" customWidth="1"/>
    <col min="13078" max="13078" width="6" style="122" customWidth="1"/>
    <col min="13079" max="13079" width="13.42578125" style="122" customWidth="1"/>
    <col min="13080" max="13080" width="12.85546875" style="122" customWidth="1"/>
    <col min="13081" max="13082" width="7.5703125" style="122" customWidth="1"/>
    <col min="13083" max="13088" width="0" style="122" hidden="1" customWidth="1"/>
    <col min="13089" max="13312" width="9.140625" style="122"/>
    <col min="13313" max="13313" width="2.140625" style="122" customWidth="1"/>
    <col min="13314" max="13314" width="5.5703125" style="122" customWidth="1"/>
    <col min="13315" max="13315" width="0" style="122" hidden="1" customWidth="1"/>
    <col min="13316" max="13316" width="21.28515625" style="122" customWidth="1"/>
    <col min="13317" max="13317" width="6.42578125" style="122" customWidth="1"/>
    <col min="13318" max="13318" width="11" style="122" customWidth="1"/>
    <col min="13319" max="13319" width="21.28515625" style="122" customWidth="1"/>
    <col min="13320" max="13320" width="6.42578125" style="122" customWidth="1"/>
    <col min="13321" max="13321" width="11" style="122" customWidth="1"/>
    <col min="13322" max="13322" width="21.28515625" style="122" customWidth="1"/>
    <col min="13323" max="13323" width="6.42578125" style="122" customWidth="1"/>
    <col min="13324" max="13324" width="11" style="122" customWidth="1"/>
    <col min="13325" max="13325" width="21.28515625" style="122" customWidth="1"/>
    <col min="13326" max="13326" width="6.42578125" style="122" customWidth="1"/>
    <col min="13327" max="13327" width="11" style="122" customWidth="1"/>
    <col min="13328" max="13328" width="21.28515625" style="122" customWidth="1"/>
    <col min="13329" max="13329" width="6.42578125" style="122" customWidth="1"/>
    <col min="13330" max="13330" width="11" style="122" customWidth="1"/>
    <col min="13331" max="13331" width="21.28515625" style="122" customWidth="1"/>
    <col min="13332" max="13332" width="6.42578125" style="122" customWidth="1"/>
    <col min="13333" max="13333" width="11" style="122" customWidth="1"/>
    <col min="13334" max="13334" width="6" style="122" customWidth="1"/>
    <col min="13335" max="13335" width="13.42578125" style="122" customWidth="1"/>
    <col min="13336" max="13336" width="12.85546875" style="122" customWidth="1"/>
    <col min="13337" max="13338" width="7.5703125" style="122" customWidth="1"/>
    <col min="13339" max="13344" width="0" style="122" hidden="1" customWidth="1"/>
    <col min="13345" max="13568" width="9.140625" style="122"/>
    <col min="13569" max="13569" width="2.140625" style="122" customWidth="1"/>
    <col min="13570" max="13570" width="5.5703125" style="122" customWidth="1"/>
    <col min="13571" max="13571" width="0" style="122" hidden="1" customWidth="1"/>
    <col min="13572" max="13572" width="21.28515625" style="122" customWidth="1"/>
    <col min="13573" max="13573" width="6.42578125" style="122" customWidth="1"/>
    <col min="13574" max="13574" width="11" style="122" customWidth="1"/>
    <col min="13575" max="13575" width="21.28515625" style="122" customWidth="1"/>
    <col min="13576" max="13576" width="6.42578125" style="122" customWidth="1"/>
    <col min="13577" max="13577" width="11" style="122" customWidth="1"/>
    <col min="13578" max="13578" width="21.28515625" style="122" customWidth="1"/>
    <col min="13579" max="13579" width="6.42578125" style="122" customWidth="1"/>
    <col min="13580" max="13580" width="11" style="122" customWidth="1"/>
    <col min="13581" max="13581" width="21.28515625" style="122" customWidth="1"/>
    <col min="13582" max="13582" width="6.42578125" style="122" customWidth="1"/>
    <col min="13583" max="13583" width="11" style="122" customWidth="1"/>
    <col min="13584" max="13584" width="21.28515625" style="122" customWidth="1"/>
    <col min="13585" max="13585" width="6.42578125" style="122" customWidth="1"/>
    <col min="13586" max="13586" width="11" style="122" customWidth="1"/>
    <col min="13587" max="13587" width="21.28515625" style="122" customWidth="1"/>
    <col min="13588" max="13588" width="6.42578125" style="122" customWidth="1"/>
    <col min="13589" max="13589" width="11" style="122" customWidth="1"/>
    <col min="13590" max="13590" width="6" style="122" customWidth="1"/>
    <col min="13591" max="13591" width="13.42578125" style="122" customWidth="1"/>
    <col min="13592" max="13592" width="12.85546875" style="122" customWidth="1"/>
    <col min="13593" max="13594" width="7.5703125" style="122" customWidth="1"/>
    <col min="13595" max="13600" width="0" style="122" hidden="1" customWidth="1"/>
    <col min="13601" max="13824" width="9.140625" style="122"/>
    <col min="13825" max="13825" width="2.140625" style="122" customWidth="1"/>
    <col min="13826" max="13826" width="5.5703125" style="122" customWidth="1"/>
    <col min="13827" max="13827" width="0" style="122" hidden="1" customWidth="1"/>
    <col min="13828" max="13828" width="21.28515625" style="122" customWidth="1"/>
    <col min="13829" max="13829" width="6.42578125" style="122" customWidth="1"/>
    <col min="13830" max="13830" width="11" style="122" customWidth="1"/>
    <col min="13831" max="13831" width="21.28515625" style="122" customWidth="1"/>
    <col min="13832" max="13832" width="6.42578125" style="122" customWidth="1"/>
    <col min="13833" max="13833" width="11" style="122" customWidth="1"/>
    <col min="13834" max="13834" width="21.28515625" style="122" customWidth="1"/>
    <col min="13835" max="13835" width="6.42578125" style="122" customWidth="1"/>
    <col min="13836" max="13836" width="11" style="122" customWidth="1"/>
    <col min="13837" max="13837" width="21.28515625" style="122" customWidth="1"/>
    <col min="13838" max="13838" width="6.42578125" style="122" customWidth="1"/>
    <col min="13839" max="13839" width="11" style="122" customWidth="1"/>
    <col min="13840" max="13840" width="21.28515625" style="122" customWidth="1"/>
    <col min="13841" max="13841" width="6.42578125" style="122" customWidth="1"/>
    <col min="13842" max="13842" width="11" style="122" customWidth="1"/>
    <col min="13843" max="13843" width="21.28515625" style="122" customWidth="1"/>
    <col min="13844" max="13844" width="6.42578125" style="122" customWidth="1"/>
    <col min="13845" max="13845" width="11" style="122" customWidth="1"/>
    <col min="13846" max="13846" width="6" style="122" customWidth="1"/>
    <col min="13847" max="13847" width="13.42578125" style="122" customWidth="1"/>
    <col min="13848" max="13848" width="12.85546875" style="122" customWidth="1"/>
    <col min="13849" max="13850" width="7.5703125" style="122" customWidth="1"/>
    <col min="13851" max="13856" width="0" style="122" hidden="1" customWidth="1"/>
    <col min="13857" max="14080" width="9.140625" style="122"/>
    <col min="14081" max="14081" width="2.140625" style="122" customWidth="1"/>
    <col min="14082" max="14082" width="5.5703125" style="122" customWidth="1"/>
    <col min="14083" max="14083" width="0" style="122" hidden="1" customWidth="1"/>
    <col min="14084" max="14084" width="21.28515625" style="122" customWidth="1"/>
    <col min="14085" max="14085" width="6.42578125" style="122" customWidth="1"/>
    <col min="14086" max="14086" width="11" style="122" customWidth="1"/>
    <col min="14087" max="14087" width="21.28515625" style="122" customWidth="1"/>
    <col min="14088" max="14088" width="6.42578125" style="122" customWidth="1"/>
    <col min="14089" max="14089" width="11" style="122" customWidth="1"/>
    <col min="14090" max="14090" width="21.28515625" style="122" customWidth="1"/>
    <col min="14091" max="14091" width="6.42578125" style="122" customWidth="1"/>
    <col min="14092" max="14092" width="11" style="122" customWidth="1"/>
    <col min="14093" max="14093" width="21.28515625" style="122" customWidth="1"/>
    <col min="14094" max="14094" width="6.42578125" style="122" customWidth="1"/>
    <col min="14095" max="14095" width="11" style="122" customWidth="1"/>
    <col min="14096" max="14096" width="21.28515625" style="122" customWidth="1"/>
    <col min="14097" max="14097" width="6.42578125" style="122" customWidth="1"/>
    <col min="14098" max="14098" width="11" style="122" customWidth="1"/>
    <col min="14099" max="14099" width="21.28515625" style="122" customWidth="1"/>
    <col min="14100" max="14100" width="6.42578125" style="122" customWidth="1"/>
    <col min="14101" max="14101" width="11" style="122" customWidth="1"/>
    <col min="14102" max="14102" width="6" style="122" customWidth="1"/>
    <col min="14103" max="14103" width="13.42578125" style="122" customWidth="1"/>
    <col min="14104" max="14104" width="12.85546875" style="122" customWidth="1"/>
    <col min="14105" max="14106" width="7.5703125" style="122" customWidth="1"/>
    <col min="14107" max="14112" width="0" style="122" hidden="1" customWidth="1"/>
    <col min="14113" max="14336" width="9.140625" style="122"/>
    <col min="14337" max="14337" width="2.140625" style="122" customWidth="1"/>
    <col min="14338" max="14338" width="5.5703125" style="122" customWidth="1"/>
    <col min="14339" max="14339" width="0" style="122" hidden="1" customWidth="1"/>
    <col min="14340" max="14340" width="21.28515625" style="122" customWidth="1"/>
    <col min="14341" max="14341" width="6.42578125" style="122" customWidth="1"/>
    <col min="14342" max="14342" width="11" style="122" customWidth="1"/>
    <col min="14343" max="14343" width="21.28515625" style="122" customWidth="1"/>
    <col min="14344" max="14344" width="6.42578125" style="122" customWidth="1"/>
    <col min="14345" max="14345" width="11" style="122" customWidth="1"/>
    <col min="14346" max="14346" width="21.28515625" style="122" customWidth="1"/>
    <col min="14347" max="14347" width="6.42578125" style="122" customWidth="1"/>
    <col min="14348" max="14348" width="11" style="122" customWidth="1"/>
    <col min="14349" max="14349" width="21.28515625" style="122" customWidth="1"/>
    <col min="14350" max="14350" width="6.42578125" style="122" customWidth="1"/>
    <col min="14351" max="14351" width="11" style="122" customWidth="1"/>
    <col min="14352" max="14352" width="21.28515625" style="122" customWidth="1"/>
    <col min="14353" max="14353" width="6.42578125" style="122" customWidth="1"/>
    <col min="14354" max="14354" width="11" style="122" customWidth="1"/>
    <col min="14355" max="14355" width="21.28515625" style="122" customWidth="1"/>
    <col min="14356" max="14356" width="6.42578125" style="122" customWidth="1"/>
    <col min="14357" max="14357" width="11" style="122" customWidth="1"/>
    <col min="14358" max="14358" width="6" style="122" customWidth="1"/>
    <col min="14359" max="14359" width="13.42578125" style="122" customWidth="1"/>
    <col min="14360" max="14360" width="12.85546875" style="122" customWidth="1"/>
    <col min="14361" max="14362" width="7.5703125" style="122" customWidth="1"/>
    <col min="14363" max="14368" width="0" style="122" hidden="1" customWidth="1"/>
    <col min="14369" max="14592" width="9.140625" style="122"/>
    <col min="14593" max="14593" width="2.140625" style="122" customWidth="1"/>
    <col min="14594" max="14594" width="5.5703125" style="122" customWidth="1"/>
    <col min="14595" max="14595" width="0" style="122" hidden="1" customWidth="1"/>
    <col min="14596" max="14596" width="21.28515625" style="122" customWidth="1"/>
    <col min="14597" max="14597" width="6.42578125" style="122" customWidth="1"/>
    <col min="14598" max="14598" width="11" style="122" customWidth="1"/>
    <col min="14599" max="14599" width="21.28515625" style="122" customWidth="1"/>
    <col min="14600" max="14600" width="6.42578125" style="122" customWidth="1"/>
    <col min="14601" max="14601" width="11" style="122" customWidth="1"/>
    <col min="14602" max="14602" width="21.28515625" style="122" customWidth="1"/>
    <col min="14603" max="14603" width="6.42578125" style="122" customWidth="1"/>
    <col min="14604" max="14604" width="11" style="122" customWidth="1"/>
    <col min="14605" max="14605" width="21.28515625" style="122" customWidth="1"/>
    <col min="14606" max="14606" width="6.42578125" style="122" customWidth="1"/>
    <col min="14607" max="14607" width="11" style="122" customWidth="1"/>
    <col min="14608" max="14608" width="21.28515625" style="122" customWidth="1"/>
    <col min="14609" max="14609" width="6.42578125" style="122" customWidth="1"/>
    <col min="14610" max="14610" width="11" style="122" customWidth="1"/>
    <col min="14611" max="14611" width="21.28515625" style="122" customWidth="1"/>
    <col min="14612" max="14612" width="6.42578125" style="122" customWidth="1"/>
    <col min="14613" max="14613" width="11" style="122" customWidth="1"/>
    <col min="14614" max="14614" width="6" style="122" customWidth="1"/>
    <col min="14615" max="14615" width="13.42578125" style="122" customWidth="1"/>
    <col min="14616" max="14616" width="12.85546875" style="122" customWidth="1"/>
    <col min="14617" max="14618" width="7.5703125" style="122" customWidth="1"/>
    <col min="14619" max="14624" width="0" style="122" hidden="1" customWidth="1"/>
    <col min="14625" max="14848" width="9.140625" style="122"/>
    <col min="14849" max="14849" width="2.140625" style="122" customWidth="1"/>
    <col min="14850" max="14850" width="5.5703125" style="122" customWidth="1"/>
    <col min="14851" max="14851" width="0" style="122" hidden="1" customWidth="1"/>
    <col min="14852" max="14852" width="21.28515625" style="122" customWidth="1"/>
    <col min="14853" max="14853" width="6.42578125" style="122" customWidth="1"/>
    <col min="14854" max="14854" width="11" style="122" customWidth="1"/>
    <col min="14855" max="14855" width="21.28515625" style="122" customWidth="1"/>
    <col min="14856" max="14856" width="6.42578125" style="122" customWidth="1"/>
    <col min="14857" max="14857" width="11" style="122" customWidth="1"/>
    <col min="14858" max="14858" width="21.28515625" style="122" customWidth="1"/>
    <col min="14859" max="14859" width="6.42578125" style="122" customWidth="1"/>
    <col min="14860" max="14860" width="11" style="122" customWidth="1"/>
    <col min="14861" max="14861" width="21.28515625" style="122" customWidth="1"/>
    <col min="14862" max="14862" width="6.42578125" style="122" customWidth="1"/>
    <col min="14863" max="14863" width="11" style="122" customWidth="1"/>
    <col min="14864" max="14864" width="21.28515625" style="122" customWidth="1"/>
    <col min="14865" max="14865" width="6.42578125" style="122" customWidth="1"/>
    <col min="14866" max="14866" width="11" style="122" customWidth="1"/>
    <col min="14867" max="14867" width="21.28515625" style="122" customWidth="1"/>
    <col min="14868" max="14868" width="6.42578125" style="122" customWidth="1"/>
    <col min="14869" max="14869" width="11" style="122" customWidth="1"/>
    <col min="14870" max="14870" width="6" style="122" customWidth="1"/>
    <col min="14871" max="14871" width="13.42578125" style="122" customWidth="1"/>
    <col min="14872" max="14872" width="12.85546875" style="122" customWidth="1"/>
    <col min="14873" max="14874" width="7.5703125" style="122" customWidth="1"/>
    <col min="14875" max="14880" width="0" style="122" hidden="1" customWidth="1"/>
    <col min="14881" max="15104" width="9.140625" style="122"/>
    <col min="15105" max="15105" width="2.140625" style="122" customWidth="1"/>
    <col min="15106" max="15106" width="5.5703125" style="122" customWidth="1"/>
    <col min="15107" max="15107" width="0" style="122" hidden="1" customWidth="1"/>
    <col min="15108" max="15108" width="21.28515625" style="122" customWidth="1"/>
    <col min="15109" max="15109" width="6.42578125" style="122" customWidth="1"/>
    <col min="15110" max="15110" width="11" style="122" customWidth="1"/>
    <col min="15111" max="15111" width="21.28515625" style="122" customWidth="1"/>
    <col min="15112" max="15112" width="6.42578125" style="122" customWidth="1"/>
    <col min="15113" max="15113" width="11" style="122" customWidth="1"/>
    <col min="15114" max="15114" width="21.28515625" style="122" customWidth="1"/>
    <col min="15115" max="15115" width="6.42578125" style="122" customWidth="1"/>
    <col min="15116" max="15116" width="11" style="122" customWidth="1"/>
    <col min="15117" max="15117" width="21.28515625" style="122" customWidth="1"/>
    <col min="15118" max="15118" width="6.42578125" style="122" customWidth="1"/>
    <col min="15119" max="15119" width="11" style="122" customWidth="1"/>
    <col min="15120" max="15120" width="21.28515625" style="122" customWidth="1"/>
    <col min="15121" max="15121" width="6.42578125" style="122" customWidth="1"/>
    <col min="15122" max="15122" width="11" style="122" customWidth="1"/>
    <col min="15123" max="15123" width="21.28515625" style="122" customWidth="1"/>
    <col min="15124" max="15124" width="6.42578125" style="122" customWidth="1"/>
    <col min="15125" max="15125" width="11" style="122" customWidth="1"/>
    <col min="15126" max="15126" width="6" style="122" customWidth="1"/>
    <col min="15127" max="15127" width="13.42578125" style="122" customWidth="1"/>
    <col min="15128" max="15128" width="12.85546875" style="122" customWidth="1"/>
    <col min="15129" max="15130" width="7.5703125" style="122" customWidth="1"/>
    <col min="15131" max="15136" width="0" style="122" hidden="1" customWidth="1"/>
    <col min="15137" max="15360" width="9.140625" style="122"/>
    <col min="15361" max="15361" width="2.140625" style="122" customWidth="1"/>
    <col min="15362" max="15362" width="5.5703125" style="122" customWidth="1"/>
    <col min="15363" max="15363" width="0" style="122" hidden="1" customWidth="1"/>
    <col min="15364" max="15364" width="21.28515625" style="122" customWidth="1"/>
    <col min="15365" max="15365" width="6.42578125" style="122" customWidth="1"/>
    <col min="15366" max="15366" width="11" style="122" customWidth="1"/>
    <col min="15367" max="15367" width="21.28515625" style="122" customWidth="1"/>
    <col min="15368" max="15368" width="6.42578125" style="122" customWidth="1"/>
    <col min="15369" max="15369" width="11" style="122" customWidth="1"/>
    <col min="15370" max="15370" width="21.28515625" style="122" customWidth="1"/>
    <col min="15371" max="15371" width="6.42578125" style="122" customWidth="1"/>
    <col min="15372" max="15372" width="11" style="122" customWidth="1"/>
    <col min="15373" max="15373" width="21.28515625" style="122" customWidth="1"/>
    <col min="15374" max="15374" width="6.42578125" style="122" customWidth="1"/>
    <col min="15375" max="15375" width="11" style="122" customWidth="1"/>
    <col min="15376" max="15376" width="21.28515625" style="122" customWidth="1"/>
    <col min="15377" max="15377" width="6.42578125" style="122" customWidth="1"/>
    <col min="15378" max="15378" width="11" style="122" customWidth="1"/>
    <col min="15379" max="15379" width="21.28515625" style="122" customWidth="1"/>
    <col min="15380" max="15380" width="6.42578125" style="122" customWidth="1"/>
    <col min="15381" max="15381" width="11" style="122" customWidth="1"/>
    <col min="15382" max="15382" width="6" style="122" customWidth="1"/>
    <col min="15383" max="15383" width="13.42578125" style="122" customWidth="1"/>
    <col min="15384" max="15384" width="12.85546875" style="122" customWidth="1"/>
    <col min="15385" max="15386" width="7.5703125" style="122" customWidth="1"/>
    <col min="15387" max="15392" width="0" style="122" hidden="1" customWidth="1"/>
    <col min="15393" max="15616" width="9.140625" style="122"/>
    <col min="15617" max="15617" width="2.140625" style="122" customWidth="1"/>
    <col min="15618" max="15618" width="5.5703125" style="122" customWidth="1"/>
    <col min="15619" max="15619" width="0" style="122" hidden="1" customWidth="1"/>
    <col min="15620" max="15620" width="21.28515625" style="122" customWidth="1"/>
    <col min="15621" max="15621" width="6.42578125" style="122" customWidth="1"/>
    <col min="15622" max="15622" width="11" style="122" customWidth="1"/>
    <col min="15623" max="15623" width="21.28515625" style="122" customWidth="1"/>
    <col min="15624" max="15624" width="6.42578125" style="122" customWidth="1"/>
    <col min="15625" max="15625" width="11" style="122" customWidth="1"/>
    <col min="15626" max="15626" width="21.28515625" style="122" customWidth="1"/>
    <col min="15627" max="15627" width="6.42578125" style="122" customWidth="1"/>
    <col min="15628" max="15628" width="11" style="122" customWidth="1"/>
    <col min="15629" max="15629" width="21.28515625" style="122" customWidth="1"/>
    <col min="15630" max="15630" width="6.42578125" style="122" customWidth="1"/>
    <col min="15631" max="15631" width="11" style="122" customWidth="1"/>
    <col min="15632" max="15632" width="21.28515625" style="122" customWidth="1"/>
    <col min="15633" max="15633" width="6.42578125" style="122" customWidth="1"/>
    <col min="15634" max="15634" width="11" style="122" customWidth="1"/>
    <col min="15635" max="15635" width="21.28515625" style="122" customWidth="1"/>
    <col min="15636" max="15636" width="6.42578125" style="122" customWidth="1"/>
    <col min="15637" max="15637" width="11" style="122" customWidth="1"/>
    <col min="15638" max="15638" width="6" style="122" customWidth="1"/>
    <col min="15639" max="15639" width="13.42578125" style="122" customWidth="1"/>
    <col min="15640" max="15640" width="12.85546875" style="122" customWidth="1"/>
    <col min="15641" max="15642" width="7.5703125" style="122" customWidth="1"/>
    <col min="15643" max="15648" width="0" style="122" hidden="1" customWidth="1"/>
    <col min="15649" max="15872" width="9.140625" style="122"/>
    <col min="15873" max="15873" width="2.140625" style="122" customWidth="1"/>
    <col min="15874" max="15874" width="5.5703125" style="122" customWidth="1"/>
    <col min="15875" max="15875" width="0" style="122" hidden="1" customWidth="1"/>
    <col min="15876" max="15876" width="21.28515625" style="122" customWidth="1"/>
    <col min="15877" max="15877" width="6.42578125" style="122" customWidth="1"/>
    <col min="15878" max="15878" width="11" style="122" customWidth="1"/>
    <col min="15879" max="15879" width="21.28515625" style="122" customWidth="1"/>
    <col min="15880" max="15880" width="6.42578125" style="122" customWidth="1"/>
    <col min="15881" max="15881" width="11" style="122" customWidth="1"/>
    <col min="15882" max="15882" width="21.28515625" style="122" customWidth="1"/>
    <col min="15883" max="15883" width="6.42578125" style="122" customWidth="1"/>
    <col min="15884" max="15884" width="11" style="122" customWidth="1"/>
    <col min="15885" max="15885" width="21.28515625" style="122" customWidth="1"/>
    <col min="15886" max="15886" width="6.42578125" style="122" customWidth="1"/>
    <col min="15887" max="15887" width="11" style="122" customWidth="1"/>
    <col min="15888" max="15888" width="21.28515625" style="122" customWidth="1"/>
    <col min="15889" max="15889" width="6.42578125" style="122" customWidth="1"/>
    <col min="15890" max="15890" width="11" style="122" customWidth="1"/>
    <col min="15891" max="15891" width="21.28515625" style="122" customWidth="1"/>
    <col min="15892" max="15892" width="6.42578125" style="122" customWidth="1"/>
    <col min="15893" max="15893" width="11" style="122" customWidth="1"/>
    <col min="15894" max="15894" width="6" style="122" customWidth="1"/>
    <col min="15895" max="15895" width="13.42578125" style="122" customWidth="1"/>
    <col min="15896" max="15896" width="12.85546875" style="122" customWidth="1"/>
    <col min="15897" max="15898" width="7.5703125" style="122" customWidth="1"/>
    <col min="15899" max="15904" width="0" style="122" hidden="1" customWidth="1"/>
    <col min="15905" max="16128" width="9.140625" style="122"/>
    <col min="16129" max="16129" width="2.140625" style="122" customWidth="1"/>
    <col min="16130" max="16130" width="5.5703125" style="122" customWidth="1"/>
    <col min="16131" max="16131" width="0" style="122" hidden="1" customWidth="1"/>
    <col min="16132" max="16132" width="21.28515625" style="122" customWidth="1"/>
    <col min="16133" max="16133" width="6.42578125" style="122" customWidth="1"/>
    <col min="16134" max="16134" width="11" style="122" customWidth="1"/>
    <col min="16135" max="16135" width="21.28515625" style="122" customWidth="1"/>
    <col min="16136" max="16136" width="6.42578125" style="122" customWidth="1"/>
    <col min="16137" max="16137" width="11" style="122" customWidth="1"/>
    <col min="16138" max="16138" width="21.28515625" style="122" customWidth="1"/>
    <col min="16139" max="16139" width="6.42578125" style="122" customWidth="1"/>
    <col min="16140" max="16140" width="11" style="122" customWidth="1"/>
    <col min="16141" max="16141" width="21.28515625" style="122" customWidth="1"/>
    <col min="16142" max="16142" width="6.42578125" style="122" customWidth="1"/>
    <col min="16143" max="16143" width="11" style="122" customWidth="1"/>
    <col min="16144" max="16144" width="21.28515625" style="122" customWidth="1"/>
    <col min="16145" max="16145" width="6.42578125" style="122" customWidth="1"/>
    <col min="16146" max="16146" width="11" style="122" customWidth="1"/>
    <col min="16147" max="16147" width="21.28515625" style="122" customWidth="1"/>
    <col min="16148" max="16148" width="6.42578125" style="122" customWidth="1"/>
    <col min="16149" max="16149" width="11" style="122" customWidth="1"/>
    <col min="16150" max="16150" width="6" style="122" customWidth="1"/>
    <col min="16151" max="16151" width="13.42578125" style="122" customWidth="1"/>
    <col min="16152" max="16152" width="12.85546875" style="122" customWidth="1"/>
    <col min="16153" max="16154" width="7.5703125" style="122" customWidth="1"/>
    <col min="16155" max="16160" width="0" style="122" hidden="1" customWidth="1"/>
    <col min="16161" max="16384" width="9.140625" style="122"/>
  </cols>
  <sheetData>
    <row r="1" spans="2:32" s="109" customFormat="1" ht="38.25" x14ac:dyDescent="0.55000000000000004">
      <c r="B1" s="271" t="s">
        <v>273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13"/>
      <c r="AB1" s="110"/>
    </row>
    <row r="2" spans="2:32" s="109" customFormat="1" ht="13.5" customHeight="1" x14ac:dyDescent="0.45">
      <c r="B2" s="264"/>
      <c r="C2" s="265"/>
      <c r="D2" s="265"/>
      <c r="E2" s="265"/>
      <c r="F2" s="265"/>
      <c r="G2" s="265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10"/>
    </row>
    <row r="3" spans="2:32" s="109" customFormat="1" ht="32.25" customHeight="1" thickBot="1" x14ac:dyDescent="0.45">
      <c r="B3" s="20" t="s">
        <v>136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T3" s="112"/>
      <c r="U3" s="112"/>
      <c r="V3" s="113"/>
      <c r="W3" s="24"/>
      <c r="X3" s="25"/>
      <c r="Y3" s="26"/>
      <c r="Z3" s="114"/>
      <c r="AB3" s="110"/>
    </row>
    <row r="4" spans="2:32" s="39" customFormat="1" ht="99" x14ac:dyDescent="0.25">
      <c r="B4" s="115" t="s">
        <v>137</v>
      </c>
      <c r="C4" s="29" t="s">
        <v>138</v>
      </c>
      <c r="D4" s="30" t="s">
        <v>139</v>
      </c>
      <c r="E4" s="31" t="s">
        <v>143</v>
      </c>
      <c r="F4" s="30"/>
      <c r="G4" s="30" t="s">
        <v>141</v>
      </c>
      <c r="H4" s="31" t="s">
        <v>143</v>
      </c>
      <c r="I4" s="30"/>
      <c r="J4" s="30" t="s">
        <v>142</v>
      </c>
      <c r="K4" s="31" t="s">
        <v>143</v>
      </c>
      <c r="L4" s="32"/>
      <c r="M4" s="30" t="s">
        <v>142</v>
      </c>
      <c r="N4" s="31" t="s">
        <v>143</v>
      </c>
      <c r="O4" s="30"/>
      <c r="P4" s="30" t="s">
        <v>142</v>
      </c>
      <c r="Q4" s="31" t="s">
        <v>143</v>
      </c>
      <c r="R4" s="30"/>
      <c r="S4" s="33" t="s">
        <v>144</v>
      </c>
      <c r="T4" s="31" t="s">
        <v>274</v>
      </c>
      <c r="U4" s="30"/>
      <c r="V4" s="34" t="s">
        <v>275</v>
      </c>
      <c r="W4" s="35" t="s">
        <v>146</v>
      </c>
      <c r="X4" s="36" t="s">
        <v>147</v>
      </c>
      <c r="Y4" s="37" t="s">
        <v>276</v>
      </c>
      <c r="Z4" s="38"/>
      <c r="AA4" s="109"/>
      <c r="AB4" s="110"/>
      <c r="AC4" s="109" t="s">
        <v>149</v>
      </c>
      <c r="AD4" s="109" t="s">
        <v>277</v>
      </c>
      <c r="AE4" s="109" t="s">
        <v>278</v>
      </c>
      <c r="AF4" s="109" t="s">
        <v>279</v>
      </c>
    </row>
    <row r="5" spans="2:32" s="47" customFormat="1" ht="65.099999999999994" customHeight="1" x14ac:dyDescent="0.3">
      <c r="B5" s="116">
        <v>12</v>
      </c>
      <c r="C5" s="258"/>
      <c r="D5" s="41" t="str">
        <f>'12月菜單'!A14</f>
        <v>白米飯</v>
      </c>
      <c r="E5" s="41" t="s">
        <v>153</v>
      </c>
      <c r="F5" s="42" t="s">
        <v>280</v>
      </c>
      <c r="G5" s="41" t="str">
        <f>'12月菜單'!A15</f>
        <v>茄汁雞丁</v>
      </c>
      <c r="H5" s="41" t="s">
        <v>281</v>
      </c>
      <c r="I5" s="42" t="s">
        <v>156</v>
      </c>
      <c r="J5" s="41" t="str">
        <f>'12月菜單'!A16</f>
        <v>南瓜炒蛋</v>
      </c>
      <c r="K5" s="41" t="s">
        <v>222</v>
      </c>
      <c r="L5" s="42" t="s">
        <v>156</v>
      </c>
      <c r="M5" s="41" t="str">
        <f>'12月菜單'!A17</f>
        <v>彩繪金菇</v>
      </c>
      <c r="N5" s="41" t="s">
        <v>222</v>
      </c>
      <c r="O5" s="42" t="s">
        <v>156</v>
      </c>
      <c r="P5" s="41" t="str">
        <f>'12月菜單'!A18</f>
        <v>深色蔬菜</v>
      </c>
      <c r="Q5" s="41" t="s">
        <v>282</v>
      </c>
      <c r="R5" s="42" t="s">
        <v>280</v>
      </c>
      <c r="S5" s="41" t="str">
        <f>'12月菜單'!A19</f>
        <v>蔬菜豆腐湯(豆)</v>
      </c>
      <c r="T5" s="41" t="s">
        <v>283</v>
      </c>
      <c r="U5" s="42" t="s">
        <v>284</v>
      </c>
      <c r="V5" s="259"/>
      <c r="W5" s="43" t="s">
        <v>285</v>
      </c>
      <c r="X5" s="44" t="s">
        <v>286</v>
      </c>
      <c r="Y5" s="45">
        <f t="shared" ref="Y5:Y10" si="0">AB5</f>
        <v>5.5</v>
      </c>
      <c r="Z5" s="109"/>
      <c r="AA5" s="117" t="s">
        <v>287</v>
      </c>
      <c r="AB5" s="110">
        <v>5.5</v>
      </c>
      <c r="AC5" s="110">
        <f>AB5*2</f>
        <v>11</v>
      </c>
      <c r="AD5" s="110"/>
      <c r="AE5" s="110">
        <f>AB5*15</f>
        <v>82.5</v>
      </c>
      <c r="AF5" s="110">
        <f>AC5*4+AE5*4</f>
        <v>374</v>
      </c>
    </row>
    <row r="6" spans="2:32" ht="27.95" customHeight="1" x14ac:dyDescent="0.3">
      <c r="B6" s="118" t="s">
        <v>200</v>
      </c>
      <c r="C6" s="258"/>
      <c r="D6" s="75" t="s">
        <v>288</v>
      </c>
      <c r="E6" s="49"/>
      <c r="F6" s="75">
        <v>130</v>
      </c>
      <c r="G6" s="213" t="s">
        <v>289</v>
      </c>
      <c r="H6" s="49"/>
      <c r="I6" s="49">
        <v>70</v>
      </c>
      <c r="J6" s="49" t="s">
        <v>290</v>
      </c>
      <c r="K6" s="49"/>
      <c r="L6" s="49">
        <v>40</v>
      </c>
      <c r="M6" s="213" t="s">
        <v>291</v>
      </c>
      <c r="N6" s="49"/>
      <c r="O6" s="49">
        <v>50</v>
      </c>
      <c r="P6" s="213" t="s">
        <v>292</v>
      </c>
      <c r="Q6" s="49"/>
      <c r="R6" s="49">
        <v>120</v>
      </c>
      <c r="S6" s="49" t="s">
        <v>293</v>
      </c>
      <c r="T6" s="75"/>
      <c r="U6" s="75">
        <v>20</v>
      </c>
      <c r="V6" s="260"/>
      <c r="W6" s="52" t="str">
        <f>AE11&amp;"g"</f>
        <v>92.5g</v>
      </c>
      <c r="X6" s="53" t="s">
        <v>231</v>
      </c>
      <c r="Y6" s="54">
        <f t="shared" si="0"/>
        <v>2.8</v>
      </c>
      <c r="Z6" s="114"/>
      <c r="AA6" s="119" t="s">
        <v>294</v>
      </c>
      <c r="AB6" s="110">
        <v>2.8</v>
      </c>
      <c r="AC6" s="120">
        <f>AB6*7</f>
        <v>19.599999999999998</v>
      </c>
      <c r="AD6" s="110">
        <f>AB6*5</f>
        <v>14</v>
      </c>
      <c r="AE6" s="110" t="s">
        <v>295</v>
      </c>
      <c r="AF6" s="121">
        <f>AC6*4+AD6*9</f>
        <v>204.39999999999998</v>
      </c>
    </row>
    <row r="7" spans="2:32" ht="27.95" customHeight="1" x14ac:dyDescent="0.3">
      <c r="B7" s="118">
        <v>10</v>
      </c>
      <c r="C7" s="258"/>
      <c r="D7" s="75"/>
      <c r="E7" s="49"/>
      <c r="F7" s="75"/>
      <c r="G7" s="49"/>
      <c r="H7" s="49"/>
      <c r="I7" s="49"/>
      <c r="J7" s="213" t="s">
        <v>296</v>
      </c>
      <c r="K7" s="61"/>
      <c r="L7" s="49">
        <v>50</v>
      </c>
      <c r="M7" s="49" t="s">
        <v>297</v>
      </c>
      <c r="N7" s="49"/>
      <c r="O7" s="49">
        <v>10</v>
      </c>
      <c r="P7" s="49"/>
      <c r="Q7" s="49"/>
      <c r="R7" s="49"/>
      <c r="S7" s="49" t="s">
        <v>298</v>
      </c>
      <c r="T7" s="75" t="s">
        <v>299</v>
      </c>
      <c r="U7" s="75">
        <v>15</v>
      </c>
      <c r="V7" s="260"/>
      <c r="W7" s="59" t="s">
        <v>105</v>
      </c>
      <c r="X7" s="60" t="s">
        <v>238</v>
      </c>
      <c r="Y7" s="54">
        <f t="shared" si="0"/>
        <v>2</v>
      </c>
      <c r="Z7" s="109"/>
      <c r="AA7" s="109" t="s">
        <v>300</v>
      </c>
      <c r="AB7" s="110">
        <v>2</v>
      </c>
      <c r="AC7" s="110">
        <f>AB7*1</f>
        <v>2</v>
      </c>
      <c r="AD7" s="110" t="s">
        <v>301</v>
      </c>
      <c r="AE7" s="110">
        <f>AB7*5</f>
        <v>10</v>
      </c>
      <c r="AF7" s="110">
        <f>AC7*4+AE7*4</f>
        <v>48</v>
      </c>
    </row>
    <row r="8" spans="2:32" ht="27.95" customHeight="1" x14ac:dyDescent="0.3">
      <c r="B8" s="118" t="s">
        <v>213</v>
      </c>
      <c r="C8" s="258"/>
      <c r="D8" s="75"/>
      <c r="E8" s="49"/>
      <c r="F8" s="75"/>
      <c r="G8" s="49"/>
      <c r="H8" s="61"/>
      <c r="I8" s="49"/>
      <c r="J8" s="49"/>
      <c r="K8" s="61"/>
      <c r="L8" s="49"/>
      <c r="M8" s="49" t="s">
        <v>188</v>
      </c>
      <c r="N8" s="61"/>
      <c r="O8" s="49">
        <v>10</v>
      </c>
      <c r="P8" s="49"/>
      <c r="Q8" s="61"/>
      <c r="R8" s="49"/>
      <c r="S8" s="49"/>
      <c r="T8" s="61"/>
      <c r="U8" s="75"/>
      <c r="V8" s="260"/>
      <c r="W8" s="52" t="str">
        <f>AD11&amp;"g"</f>
        <v>26.5g</v>
      </c>
      <c r="X8" s="60" t="s">
        <v>302</v>
      </c>
      <c r="Y8" s="54">
        <f t="shared" si="0"/>
        <v>2.5</v>
      </c>
      <c r="Z8" s="114"/>
      <c r="AA8" s="109" t="s">
        <v>303</v>
      </c>
      <c r="AB8" s="110">
        <v>2.5</v>
      </c>
      <c r="AC8" s="110"/>
      <c r="AD8" s="110">
        <f>AB8*5</f>
        <v>12.5</v>
      </c>
      <c r="AE8" s="110" t="s">
        <v>304</v>
      </c>
      <c r="AF8" s="110">
        <f>AD8*9</f>
        <v>112.5</v>
      </c>
    </row>
    <row r="9" spans="2:32" ht="27.95" customHeight="1" x14ac:dyDescent="0.25">
      <c r="B9" s="270" t="s">
        <v>305</v>
      </c>
      <c r="C9" s="258"/>
      <c r="D9" s="49"/>
      <c r="E9" s="49"/>
      <c r="F9" s="49"/>
      <c r="G9" s="49"/>
      <c r="H9" s="61"/>
      <c r="I9" s="49"/>
      <c r="J9" s="49"/>
      <c r="K9" s="61"/>
      <c r="L9" s="49"/>
      <c r="M9" s="49" t="s">
        <v>306</v>
      </c>
      <c r="N9" s="61"/>
      <c r="O9" s="49">
        <v>15</v>
      </c>
      <c r="P9" s="49"/>
      <c r="Q9" s="61"/>
      <c r="R9" s="49"/>
      <c r="S9" s="49"/>
      <c r="T9" s="61"/>
      <c r="U9" s="75"/>
      <c r="V9" s="260"/>
      <c r="W9" s="59" t="s">
        <v>85</v>
      </c>
      <c r="X9" s="60" t="s">
        <v>307</v>
      </c>
      <c r="Y9" s="54">
        <f t="shared" si="0"/>
        <v>0</v>
      </c>
      <c r="Z9" s="109"/>
      <c r="AA9" s="109" t="s">
        <v>308</v>
      </c>
      <c r="AE9" s="109">
        <f>AB9*15</f>
        <v>0</v>
      </c>
    </row>
    <row r="10" spans="2:32" ht="27.95" customHeight="1" x14ac:dyDescent="0.3">
      <c r="B10" s="270"/>
      <c r="C10" s="258"/>
      <c r="D10" s="49"/>
      <c r="E10" s="49"/>
      <c r="F10" s="49"/>
      <c r="G10" s="49"/>
      <c r="H10" s="61"/>
      <c r="I10" s="49"/>
      <c r="J10" s="49"/>
      <c r="K10" s="61"/>
      <c r="L10" s="49"/>
      <c r="M10" s="49"/>
      <c r="N10" s="61"/>
      <c r="O10" s="49"/>
      <c r="P10" s="49"/>
      <c r="Q10" s="61"/>
      <c r="R10" s="49"/>
      <c r="S10" s="49"/>
      <c r="T10" s="61"/>
      <c r="U10" s="75"/>
      <c r="V10" s="260"/>
      <c r="W10" s="52" t="str">
        <f>AC11&amp;"g"</f>
        <v>32.6g</v>
      </c>
      <c r="X10" s="63" t="s">
        <v>309</v>
      </c>
      <c r="Y10" s="64">
        <f t="shared" si="0"/>
        <v>0</v>
      </c>
      <c r="Z10" s="114"/>
      <c r="AA10" s="65" t="s">
        <v>309</v>
      </c>
      <c r="AC10" s="109">
        <f>AB10*8</f>
        <v>0</v>
      </c>
      <c r="AD10" s="109">
        <f>AB10*4</f>
        <v>0</v>
      </c>
      <c r="AE10" s="109">
        <f>AB10*12</f>
        <v>0</v>
      </c>
    </row>
    <row r="11" spans="2:32" ht="27.95" customHeight="1" x14ac:dyDescent="0.25">
      <c r="B11" s="123" t="s">
        <v>310</v>
      </c>
      <c r="C11" s="124"/>
      <c r="D11" s="49"/>
      <c r="E11" s="61"/>
      <c r="F11" s="49"/>
      <c r="G11" s="75"/>
      <c r="H11" s="61"/>
      <c r="I11" s="75"/>
      <c r="J11" s="75"/>
      <c r="K11" s="61"/>
      <c r="L11" s="75"/>
      <c r="M11" s="75"/>
      <c r="N11" s="61"/>
      <c r="O11" s="75"/>
      <c r="P11" s="75"/>
      <c r="Q11" s="61"/>
      <c r="R11" s="75"/>
      <c r="S11" s="75"/>
      <c r="T11" s="61"/>
      <c r="U11" s="75"/>
      <c r="V11" s="260"/>
      <c r="W11" s="59" t="s">
        <v>194</v>
      </c>
      <c r="X11" s="69"/>
      <c r="Y11" s="54"/>
      <c r="Z11" s="109"/>
      <c r="AC11" s="109">
        <f>SUM(AC5:AC10)</f>
        <v>32.599999999999994</v>
      </c>
      <c r="AD11" s="109">
        <f>SUM(AD5:AD10)</f>
        <v>26.5</v>
      </c>
      <c r="AE11" s="109">
        <f>SUM(AE5:AE10)</f>
        <v>92.5</v>
      </c>
      <c r="AF11" s="109">
        <f>AC11*4+AD11*9+AE11*4</f>
        <v>738.9</v>
      </c>
    </row>
    <row r="12" spans="2:32" ht="27.95" customHeight="1" x14ac:dyDescent="0.3">
      <c r="B12" s="125"/>
      <c r="C12" s="126"/>
      <c r="D12" s="61"/>
      <c r="E12" s="61"/>
      <c r="F12" s="75"/>
      <c r="G12" s="75"/>
      <c r="H12" s="61"/>
      <c r="I12" s="75"/>
      <c r="J12" s="75"/>
      <c r="K12" s="61"/>
      <c r="L12" s="75"/>
      <c r="M12" s="75"/>
      <c r="N12" s="61"/>
      <c r="O12" s="75"/>
      <c r="P12" s="75"/>
      <c r="Q12" s="61"/>
      <c r="R12" s="75"/>
      <c r="S12" s="75"/>
      <c r="T12" s="61"/>
      <c r="U12" s="75"/>
      <c r="V12" s="261"/>
      <c r="W12" s="127" t="str">
        <f>AF11&amp;"K"</f>
        <v>738.9K</v>
      </c>
      <c r="X12" s="78"/>
      <c r="Y12" s="128"/>
      <c r="Z12" s="114"/>
      <c r="AA12" s="122"/>
      <c r="AB12" s="122"/>
      <c r="AC12" s="129">
        <f>AC11*4/AF11</f>
        <v>0.17647854919474892</v>
      </c>
      <c r="AD12" s="129">
        <f>AD11*9/AF11</f>
        <v>0.32277710109622415</v>
      </c>
      <c r="AE12" s="129">
        <f>AE11*4/AF11</f>
        <v>0.50074434970902693</v>
      </c>
    </row>
    <row r="13" spans="2:32" s="47" customFormat="1" ht="27.95" customHeight="1" x14ac:dyDescent="0.3">
      <c r="B13" s="116">
        <v>12</v>
      </c>
      <c r="C13" s="258"/>
      <c r="D13" s="41" t="str">
        <f>'12月菜單'!E14</f>
        <v>五穀飯</v>
      </c>
      <c r="E13" s="41" t="s">
        <v>311</v>
      </c>
      <c r="F13" s="41"/>
      <c r="G13" s="41" t="str">
        <f>'12月菜單'!E15</f>
        <v>醬烤豬排</v>
      </c>
      <c r="H13" s="41" t="s">
        <v>312</v>
      </c>
      <c r="I13" s="41"/>
      <c r="J13" s="41" t="str">
        <f>'12月菜單'!E16</f>
        <v>西芹雙魷(海)</v>
      </c>
      <c r="K13" s="41" t="s">
        <v>222</v>
      </c>
      <c r="L13" s="41"/>
      <c r="M13" s="41" t="str">
        <f>'12月菜單'!E17</f>
        <v>日式咖哩</v>
      </c>
      <c r="N13" s="41" t="s">
        <v>158</v>
      </c>
      <c r="O13" s="41"/>
      <c r="P13" s="41" t="str">
        <f>'12月菜單'!E18</f>
        <v>淺色蔬菜</v>
      </c>
      <c r="Q13" s="41" t="s">
        <v>313</v>
      </c>
      <c r="R13" s="41"/>
      <c r="S13" s="41" t="str">
        <f>'12月菜單'!E19</f>
        <v>香菇雞湯</v>
      </c>
      <c r="T13" s="41" t="s">
        <v>283</v>
      </c>
      <c r="U13" s="41"/>
      <c r="V13" s="259"/>
      <c r="W13" s="43" t="s">
        <v>285</v>
      </c>
      <c r="X13" s="44" t="s">
        <v>286</v>
      </c>
      <c r="Y13" s="45">
        <f>AB13</f>
        <v>5.5</v>
      </c>
      <c r="Z13" s="109"/>
      <c r="AA13" s="117" t="s">
        <v>162</v>
      </c>
      <c r="AB13" s="110">
        <v>5.5</v>
      </c>
      <c r="AC13" s="110">
        <f>AB13*2</f>
        <v>11</v>
      </c>
      <c r="AD13" s="110"/>
      <c r="AE13" s="110">
        <f>AB13*15</f>
        <v>82.5</v>
      </c>
      <c r="AF13" s="110">
        <f>AC13*4+AE13*4</f>
        <v>374</v>
      </c>
    </row>
    <row r="14" spans="2:32" ht="27.95" customHeight="1" x14ac:dyDescent="0.3">
      <c r="B14" s="118" t="s">
        <v>314</v>
      </c>
      <c r="C14" s="258"/>
      <c r="D14" s="75" t="s">
        <v>288</v>
      </c>
      <c r="E14" s="75"/>
      <c r="F14" s="75">
        <v>90</v>
      </c>
      <c r="G14" s="213" t="s">
        <v>245</v>
      </c>
      <c r="H14" s="49"/>
      <c r="I14" s="75">
        <v>70</v>
      </c>
      <c r="J14" s="49" t="s">
        <v>315</v>
      </c>
      <c r="K14" s="49"/>
      <c r="L14" s="49">
        <v>50</v>
      </c>
      <c r="M14" s="213" t="s">
        <v>316</v>
      </c>
      <c r="N14" s="49"/>
      <c r="O14" s="49">
        <v>50</v>
      </c>
      <c r="P14" s="213" t="s">
        <v>169</v>
      </c>
      <c r="Q14" s="49"/>
      <c r="R14" s="49">
        <v>120</v>
      </c>
      <c r="S14" s="75" t="s">
        <v>317</v>
      </c>
      <c r="T14" s="75"/>
      <c r="U14" s="75">
        <v>5</v>
      </c>
      <c r="V14" s="260"/>
      <c r="W14" s="52" t="str">
        <f>AE19&amp;" "&amp;"g"</f>
        <v>92.5 g</v>
      </c>
      <c r="X14" s="53" t="s">
        <v>318</v>
      </c>
      <c r="Y14" s="54">
        <f>AB14</f>
        <v>2</v>
      </c>
      <c r="Z14" s="114"/>
      <c r="AA14" s="119" t="s">
        <v>207</v>
      </c>
      <c r="AB14" s="110">
        <v>2</v>
      </c>
      <c r="AC14" s="120">
        <f>AB14*7</f>
        <v>14</v>
      </c>
      <c r="AD14" s="110">
        <f>AB14*5</f>
        <v>10</v>
      </c>
      <c r="AE14" s="110" t="s">
        <v>319</v>
      </c>
      <c r="AF14" s="121">
        <f>AC14*4+AD14*9</f>
        <v>146</v>
      </c>
    </row>
    <row r="15" spans="2:32" ht="27.95" customHeight="1" x14ac:dyDescent="0.3">
      <c r="B15" s="118">
        <v>11</v>
      </c>
      <c r="C15" s="258"/>
      <c r="D15" s="75" t="s">
        <v>320</v>
      </c>
      <c r="E15" s="75"/>
      <c r="F15" s="75">
        <v>45</v>
      </c>
      <c r="G15" s="75" t="s">
        <v>321</v>
      </c>
      <c r="H15" s="49"/>
      <c r="I15" s="75">
        <v>30</v>
      </c>
      <c r="J15" s="49" t="s">
        <v>322</v>
      </c>
      <c r="K15" s="49"/>
      <c r="L15" s="49">
        <v>20</v>
      </c>
      <c r="M15" s="49" t="s">
        <v>323</v>
      </c>
      <c r="N15" s="49"/>
      <c r="O15" s="49">
        <v>10</v>
      </c>
      <c r="P15" s="49"/>
      <c r="Q15" s="49"/>
      <c r="R15" s="75"/>
      <c r="S15" s="75" t="s">
        <v>324</v>
      </c>
      <c r="T15" s="75"/>
      <c r="U15" s="75">
        <v>10</v>
      </c>
      <c r="V15" s="260"/>
      <c r="W15" s="59" t="s">
        <v>35</v>
      </c>
      <c r="X15" s="60" t="s">
        <v>325</v>
      </c>
      <c r="Y15" s="54">
        <f>AB15</f>
        <v>2</v>
      </c>
      <c r="Z15" s="109"/>
      <c r="AA15" s="109" t="s">
        <v>326</v>
      </c>
      <c r="AB15" s="110">
        <v>2</v>
      </c>
      <c r="AC15" s="110">
        <f>AB15*1</f>
        <v>2</v>
      </c>
      <c r="AD15" s="110" t="s">
        <v>319</v>
      </c>
      <c r="AE15" s="110">
        <f>AB15*5</f>
        <v>10</v>
      </c>
      <c r="AF15" s="110">
        <f>AC15*4+AE15*4</f>
        <v>48</v>
      </c>
    </row>
    <row r="16" spans="2:32" ht="27.95" customHeight="1" x14ac:dyDescent="0.3">
      <c r="B16" s="118" t="s">
        <v>213</v>
      </c>
      <c r="C16" s="258"/>
      <c r="D16" s="61"/>
      <c r="E16" s="61"/>
      <c r="F16" s="75"/>
      <c r="G16" s="75" t="s">
        <v>327</v>
      </c>
      <c r="H16" s="61"/>
      <c r="I16" s="75">
        <v>20</v>
      </c>
      <c r="J16" s="49" t="s">
        <v>332</v>
      </c>
      <c r="K16" s="49" t="s">
        <v>226</v>
      </c>
      <c r="L16" s="49">
        <v>30</v>
      </c>
      <c r="M16" s="49" t="s">
        <v>328</v>
      </c>
      <c r="N16" s="61"/>
      <c r="O16" s="49">
        <v>20</v>
      </c>
      <c r="P16" s="49"/>
      <c r="Q16" s="61"/>
      <c r="R16" s="75"/>
      <c r="S16" s="75"/>
      <c r="T16" s="61"/>
      <c r="U16" s="75"/>
      <c r="V16" s="260"/>
      <c r="W16" s="52" t="str">
        <f>AD19&amp;" "&amp;"g"</f>
        <v>22.5 g</v>
      </c>
      <c r="X16" s="60" t="s">
        <v>329</v>
      </c>
      <c r="Y16" s="54">
        <f>AB16</f>
        <v>2.5</v>
      </c>
      <c r="Z16" s="114"/>
      <c r="AA16" s="109" t="s">
        <v>330</v>
      </c>
      <c r="AB16" s="110">
        <v>2.5</v>
      </c>
      <c r="AC16" s="110"/>
      <c r="AD16" s="110">
        <f>AB16*5</f>
        <v>12.5</v>
      </c>
      <c r="AE16" s="110" t="s">
        <v>319</v>
      </c>
      <c r="AF16" s="110">
        <f>AD16*9</f>
        <v>112.5</v>
      </c>
    </row>
    <row r="17" spans="2:32" ht="27.95" customHeight="1" x14ac:dyDescent="0.25">
      <c r="B17" s="270" t="s">
        <v>331</v>
      </c>
      <c r="C17" s="258"/>
      <c r="D17" s="61"/>
      <c r="E17" s="61"/>
      <c r="F17" s="75"/>
      <c r="G17" s="75"/>
      <c r="H17" s="61"/>
      <c r="I17" s="75"/>
      <c r="J17" s="49"/>
      <c r="K17" s="49"/>
      <c r="L17" s="49"/>
      <c r="M17" s="49"/>
      <c r="N17" s="61"/>
      <c r="O17" s="75"/>
      <c r="P17" s="75"/>
      <c r="Q17" s="61"/>
      <c r="R17" s="75"/>
      <c r="S17" s="75"/>
      <c r="T17" s="61"/>
      <c r="U17" s="75"/>
      <c r="V17" s="260"/>
      <c r="W17" s="59" t="s">
        <v>47</v>
      </c>
      <c r="X17" s="60" t="s">
        <v>334</v>
      </c>
      <c r="Y17" s="54">
        <f>AB17</f>
        <v>0</v>
      </c>
      <c r="Z17" s="109"/>
      <c r="AA17" s="109" t="s">
        <v>256</v>
      </c>
      <c r="AE17" s="109">
        <f>AB17*15</f>
        <v>0</v>
      </c>
    </row>
    <row r="18" spans="2:32" ht="27.95" customHeight="1" x14ac:dyDescent="0.3">
      <c r="B18" s="270"/>
      <c r="C18" s="258"/>
      <c r="D18" s="61"/>
      <c r="E18" s="61"/>
      <c r="F18" s="75"/>
      <c r="G18" s="75"/>
      <c r="H18" s="61"/>
      <c r="I18" s="75"/>
      <c r="J18" s="75"/>
      <c r="K18" s="61"/>
      <c r="L18" s="75"/>
      <c r="M18" s="49"/>
      <c r="N18" s="61"/>
      <c r="O18" s="75"/>
      <c r="P18" s="75"/>
      <c r="Q18" s="61"/>
      <c r="R18" s="75"/>
      <c r="S18" s="130"/>
      <c r="T18" s="61"/>
      <c r="U18" s="130"/>
      <c r="V18" s="260"/>
      <c r="W18" s="52" t="str">
        <f>AC19&amp;" "&amp;"g"</f>
        <v>27 g</v>
      </c>
      <c r="X18" s="63" t="s">
        <v>335</v>
      </c>
      <c r="Y18" s="64">
        <v>0</v>
      </c>
      <c r="Z18" s="114"/>
      <c r="AA18" s="65" t="s">
        <v>335</v>
      </c>
      <c r="AC18" s="109">
        <f>AB18*8</f>
        <v>0</v>
      </c>
      <c r="AD18" s="109">
        <f>AB18*4</f>
        <v>0</v>
      </c>
      <c r="AE18" s="109">
        <f>AB18*12</f>
        <v>0</v>
      </c>
    </row>
    <row r="19" spans="2:32" ht="27.95" customHeight="1" x14ac:dyDescent="0.25">
      <c r="B19" s="123" t="s">
        <v>336</v>
      </c>
      <c r="C19" s="124"/>
      <c r="D19" s="61"/>
      <c r="E19" s="61"/>
      <c r="F19" s="75"/>
      <c r="G19" s="75"/>
      <c r="H19" s="61"/>
      <c r="I19" s="75"/>
      <c r="J19" s="75"/>
      <c r="K19" s="61"/>
      <c r="L19" s="75"/>
      <c r="M19" s="75"/>
      <c r="N19" s="61"/>
      <c r="O19" s="75"/>
      <c r="P19" s="75"/>
      <c r="Q19" s="61"/>
      <c r="R19" s="75"/>
      <c r="S19" s="49"/>
      <c r="T19" s="61"/>
      <c r="U19" s="130"/>
      <c r="V19" s="260"/>
      <c r="W19" s="59" t="s">
        <v>194</v>
      </c>
      <c r="X19" s="69"/>
      <c r="Y19" s="54"/>
      <c r="Z19" s="109"/>
      <c r="AC19" s="109">
        <f>SUM(AC13:AC18)</f>
        <v>27</v>
      </c>
      <c r="AD19" s="109">
        <f>SUM(AD13:AD18)</f>
        <v>22.5</v>
      </c>
      <c r="AE19" s="109">
        <f>SUM(AE13:AE18)</f>
        <v>92.5</v>
      </c>
      <c r="AF19" s="109">
        <f>AC19*4+AD19*9+AE19*4</f>
        <v>680.5</v>
      </c>
    </row>
    <row r="20" spans="2:32" ht="27.95" customHeight="1" x14ac:dyDescent="0.3">
      <c r="B20" s="125"/>
      <c r="C20" s="126"/>
      <c r="D20" s="61"/>
      <c r="E20" s="61"/>
      <c r="F20" s="75"/>
      <c r="G20" s="75"/>
      <c r="H20" s="61"/>
      <c r="I20" s="75"/>
      <c r="J20" s="75"/>
      <c r="K20" s="61"/>
      <c r="L20" s="75"/>
      <c r="M20" s="75"/>
      <c r="N20" s="61"/>
      <c r="O20" s="75"/>
      <c r="P20" s="75"/>
      <c r="Q20" s="61"/>
      <c r="R20" s="75"/>
      <c r="S20" s="75"/>
      <c r="T20" s="61"/>
      <c r="U20" s="75"/>
      <c r="V20" s="261"/>
      <c r="W20" s="52" t="str">
        <f>AF19&amp;"K"</f>
        <v>680.5K</v>
      </c>
      <c r="X20" s="72"/>
      <c r="Y20" s="64"/>
      <c r="Z20" s="114"/>
      <c r="AC20" s="129">
        <f>AC19*4/AF19</f>
        <v>0.15870683321087437</v>
      </c>
      <c r="AD20" s="129">
        <f>AD19*9/AF19</f>
        <v>0.29757531227038941</v>
      </c>
      <c r="AE20" s="129">
        <f>AE19*4/AF19</f>
        <v>0.54371785451873622</v>
      </c>
    </row>
    <row r="21" spans="2:32" s="47" customFormat="1" ht="27.95" customHeight="1" x14ac:dyDescent="0.3">
      <c r="B21" s="131">
        <v>12</v>
      </c>
      <c r="C21" s="258"/>
      <c r="D21" s="41" t="str">
        <f>'12月菜單'!I14</f>
        <v>白米飯</v>
      </c>
      <c r="E21" s="41" t="s">
        <v>337</v>
      </c>
      <c r="F21" s="41"/>
      <c r="G21" s="41" t="str">
        <f>'12月菜單'!I15</f>
        <v>香酥雞排(炸)</v>
      </c>
      <c r="H21" s="41" t="s">
        <v>338</v>
      </c>
      <c r="I21" s="41"/>
      <c r="J21" s="41" t="str">
        <f>'12月菜單'!I16</f>
        <v>香滷拼盤(豆)</v>
      </c>
      <c r="K21" s="41" t="s">
        <v>528</v>
      </c>
      <c r="L21" s="41"/>
      <c r="M21" s="41" t="str">
        <f>'12月菜單'!I17</f>
        <v>茶香蛋</v>
      </c>
      <c r="N21" s="41" t="s">
        <v>339</v>
      </c>
      <c r="O21" s="41"/>
      <c r="P21" s="41" t="str">
        <f>'12月菜單'!I18</f>
        <v>深色蔬菜</v>
      </c>
      <c r="Q21" s="41" t="s">
        <v>534</v>
      </c>
      <c r="R21" s="41"/>
      <c r="S21" s="41" t="str">
        <f>'12月菜單'!I19</f>
        <v>刺瓜排骨湯</v>
      </c>
      <c r="T21" s="41" t="s">
        <v>340</v>
      </c>
      <c r="U21" s="41"/>
      <c r="V21" s="259"/>
      <c r="W21" s="43" t="s">
        <v>49</v>
      </c>
      <c r="X21" s="44" t="s">
        <v>341</v>
      </c>
      <c r="Y21" s="45">
        <f t="shared" ref="Y21:Y26" si="1">AB21</f>
        <v>5</v>
      </c>
      <c r="Z21" s="109"/>
      <c r="AA21" s="117" t="s">
        <v>162</v>
      </c>
      <c r="AB21" s="110">
        <v>5</v>
      </c>
      <c r="AC21" s="110">
        <f>AB21*2</f>
        <v>10</v>
      </c>
      <c r="AD21" s="110"/>
      <c r="AE21" s="110">
        <f>AB21*15</f>
        <v>75</v>
      </c>
      <c r="AF21" s="110">
        <f>AC21*4+AE21*4</f>
        <v>340</v>
      </c>
    </row>
    <row r="22" spans="2:32" s="82" customFormat="1" ht="27.75" customHeight="1" x14ac:dyDescent="0.4">
      <c r="B22" s="118" t="s">
        <v>342</v>
      </c>
      <c r="C22" s="258"/>
      <c r="D22" s="75" t="s">
        <v>343</v>
      </c>
      <c r="E22" s="75"/>
      <c r="F22" s="75">
        <v>90</v>
      </c>
      <c r="G22" s="75" t="s">
        <v>344</v>
      </c>
      <c r="H22" s="75"/>
      <c r="I22" s="75">
        <v>70</v>
      </c>
      <c r="J22" s="75" t="s">
        <v>529</v>
      </c>
      <c r="K22" s="75"/>
      <c r="L22" s="75">
        <v>30</v>
      </c>
      <c r="M22" s="49" t="s">
        <v>346</v>
      </c>
      <c r="N22" s="49"/>
      <c r="O22" s="75">
        <v>50</v>
      </c>
      <c r="P22" s="49" t="s">
        <v>347</v>
      </c>
      <c r="Q22" s="49"/>
      <c r="R22" s="49">
        <v>120</v>
      </c>
      <c r="S22" s="75" t="s">
        <v>348</v>
      </c>
      <c r="T22" s="75"/>
      <c r="U22" s="75">
        <v>20</v>
      </c>
      <c r="V22" s="260"/>
      <c r="W22" s="52" t="str">
        <f>AE27&amp;" "&amp;"g"</f>
        <v>85 g</v>
      </c>
      <c r="X22" s="53" t="s">
        <v>173</v>
      </c>
      <c r="Y22" s="54">
        <f t="shared" si="1"/>
        <v>2.7</v>
      </c>
      <c r="Z22" s="81"/>
      <c r="AA22" s="119" t="s">
        <v>349</v>
      </c>
      <c r="AB22" s="110">
        <v>2.7</v>
      </c>
      <c r="AC22" s="120">
        <f>AB22*7</f>
        <v>18.900000000000002</v>
      </c>
      <c r="AD22" s="110">
        <f>AB22*5</f>
        <v>13.5</v>
      </c>
      <c r="AE22" s="110" t="s">
        <v>319</v>
      </c>
      <c r="AF22" s="121">
        <f>AC22*4+AD22*9</f>
        <v>197.10000000000002</v>
      </c>
    </row>
    <row r="23" spans="2:32" s="82" customFormat="1" ht="27.95" customHeight="1" x14ac:dyDescent="0.3">
      <c r="B23" s="132">
        <v>12</v>
      </c>
      <c r="C23" s="258"/>
      <c r="D23" s="75"/>
      <c r="E23" s="75"/>
      <c r="F23" s="75"/>
      <c r="G23" s="75"/>
      <c r="H23" s="75"/>
      <c r="I23" s="75"/>
      <c r="J23" s="75" t="s">
        <v>530</v>
      </c>
      <c r="K23" s="75"/>
      <c r="L23" s="75">
        <v>50</v>
      </c>
      <c r="M23" s="75"/>
      <c r="N23" s="75"/>
      <c r="O23" s="75"/>
      <c r="P23" s="49"/>
      <c r="Q23" s="75"/>
      <c r="R23" s="75"/>
      <c r="S23" s="49" t="s">
        <v>350</v>
      </c>
      <c r="T23" s="75"/>
      <c r="U23" s="75">
        <v>20</v>
      </c>
      <c r="V23" s="260"/>
      <c r="W23" s="59" t="s">
        <v>35</v>
      </c>
      <c r="X23" s="60" t="s">
        <v>325</v>
      </c>
      <c r="Y23" s="54">
        <f t="shared" si="1"/>
        <v>2</v>
      </c>
      <c r="Z23" s="83"/>
      <c r="AA23" s="109" t="s">
        <v>212</v>
      </c>
      <c r="AB23" s="110">
        <v>2</v>
      </c>
      <c r="AC23" s="110">
        <f>AB23*1</f>
        <v>2</v>
      </c>
      <c r="AD23" s="110" t="s">
        <v>233</v>
      </c>
      <c r="AE23" s="110">
        <f>AB23*5</f>
        <v>10</v>
      </c>
      <c r="AF23" s="110">
        <f>AC23*4+AE23*4</f>
        <v>48</v>
      </c>
    </row>
    <row r="24" spans="2:32" s="82" customFormat="1" ht="27.95" customHeight="1" x14ac:dyDescent="0.4">
      <c r="B24" s="132" t="s">
        <v>213</v>
      </c>
      <c r="C24" s="258"/>
      <c r="D24" s="75"/>
      <c r="E24" s="61"/>
      <c r="F24" s="75"/>
      <c r="G24" s="75"/>
      <c r="H24" s="61"/>
      <c r="I24" s="75"/>
      <c r="J24" s="75" t="s">
        <v>531</v>
      </c>
      <c r="K24" s="75" t="s">
        <v>532</v>
      </c>
      <c r="L24" s="75">
        <v>20</v>
      </c>
      <c r="M24" s="75"/>
      <c r="N24" s="61"/>
      <c r="O24" s="75"/>
      <c r="P24" s="75"/>
      <c r="Q24" s="61"/>
      <c r="R24" s="75"/>
      <c r="S24" s="75"/>
      <c r="T24" s="61"/>
      <c r="U24" s="75"/>
      <c r="V24" s="260"/>
      <c r="W24" s="52" t="str">
        <f>AD27&amp;" "&amp;"g"</f>
        <v>28.5 g</v>
      </c>
      <c r="X24" s="60" t="s">
        <v>329</v>
      </c>
      <c r="Y24" s="54">
        <f t="shared" si="1"/>
        <v>3</v>
      </c>
      <c r="Z24" s="81"/>
      <c r="AA24" s="109" t="s">
        <v>330</v>
      </c>
      <c r="AB24" s="110">
        <v>3</v>
      </c>
      <c r="AC24" s="110"/>
      <c r="AD24" s="110">
        <f>AB24*5</f>
        <v>15</v>
      </c>
      <c r="AE24" s="110" t="s">
        <v>319</v>
      </c>
      <c r="AF24" s="110">
        <f>AD24*9</f>
        <v>135</v>
      </c>
    </row>
    <row r="25" spans="2:32" s="82" customFormat="1" ht="27.95" customHeight="1" x14ac:dyDescent="0.25">
      <c r="B25" s="272" t="s">
        <v>351</v>
      </c>
      <c r="C25" s="258"/>
      <c r="D25" s="49"/>
      <c r="E25" s="61"/>
      <c r="F25" s="49"/>
      <c r="G25" s="75"/>
      <c r="H25" s="61"/>
      <c r="I25" s="75"/>
      <c r="J25" s="49"/>
      <c r="K25" s="61"/>
      <c r="L25" s="75"/>
      <c r="M25" s="49"/>
      <c r="N25" s="61"/>
      <c r="O25" s="49"/>
      <c r="P25" s="49"/>
      <c r="Q25" s="61"/>
      <c r="R25" s="75"/>
      <c r="S25" s="75"/>
      <c r="T25" s="61"/>
      <c r="U25" s="75"/>
      <c r="V25" s="260"/>
      <c r="W25" s="59" t="s">
        <v>47</v>
      </c>
      <c r="X25" s="60" t="s">
        <v>334</v>
      </c>
      <c r="Y25" s="54">
        <f t="shared" si="1"/>
        <v>0</v>
      </c>
      <c r="Z25" s="83"/>
      <c r="AA25" s="109" t="s">
        <v>256</v>
      </c>
      <c r="AB25" s="110"/>
      <c r="AC25" s="109"/>
      <c r="AD25" s="109"/>
      <c r="AE25" s="109">
        <f>AB25*15</f>
        <v>0</v>
      </c>
      <c r="AF25" s="109"/>
    </row>
    <row r="26" spans="2:32" s="82" customFormat="1" ht="27.95" customHeight="1" x14ac:dyDescent="0.4">
      <c r="B26" s="272"/>
      <c r="C26" s="258"/>
      <c r="D26" s="61"/>
      <c r="E26" s="61"/>
      <c r="F26" s="75"/>
      <c r="G26" s="84"/>
      <c r="H26" s="61"/>
      <c r="I26" s="75"/>
      <c r="J26" s="75"/>
      <c r="K26" s="61"/>
      <c r="L26" s="75"/>
      <c r="M26" s="75"/>
      <c r="N26" s="61"/>
      <c r="O26" s="75"/>
      <c r="P26" s="75"/>
      <c r="Q26" s="61"/>
      <c r="R26" s="75"/>
      <c r="S26" s="49"/>
      <c r="T26" s="61"/>
      <c r="U26" s="75"/>
      <c r="V26" s="260"/>
      <c r="W26" s="52" t="str">
        <f>AC27&amp;" "&amp;"g"</f>
        <v>30.9 g</v>
      </c>
      <c r="X26" s="63" t="s">
        <v>335</v>
      </c>
      <c r="Y26" s="54">
        <f t="shared" si="1"/>
        <v>0</v>
      </c>
      <c r="Z26" s="81"/>
      <c r="AA26" s="65" t="s">
        <v>335</v>
      </c>
      <c r="AB26" s="110"/>
      <c r="AC26" s="109">
        <f>AB26*8</f>
        <v>0</v>
      </c>
      <c r="AD26" s="109">
        <f>AB26*4</f>
        <v>0</v>
      </c>
      <c r="AE26" s="109">
        <f>AB26*12</f>
        <v>0</v>
      </c>
      <c r="AF26" s="109"/>
    </row>
    <row r="27" spans="2:32" s="82" customFormat="1" ht="27.95" customHeight="1" x14ac:dyDescent="0.25">
      <c r="B27" s="123" t="s">
        <v>336</v>
      </c>
      <c r="C27" s="85"/>
      <c r="D27" s="75"/>
      <c r="E27" s="61"/>
      <c r="F27" s="75"/>
      <c r="G27" s="75"/>
      <c r="H27" s="61"/>
      <c r="I27" s="75"/>
      <c r="J27" s="75"/>
      <c r="K27" s="61"/>
      <c r="L27" s="75"/>
      <c r="M27" s="75"/>
      <c r="N27" s="61"/>
      <c r="O27" s="75"/>
      <c r="P27" s="75"/>
      <c r="Q27" s="61"/>
      <c r="R27" s="75"/>
      <c r="S27" s="75"/>
      <c r="T27" s="61"/>
      <c r="U27" s="75"/>
      <c r="V27" s="260"/>
      <c r="W27" s="59" t="s">
        <v>194</v>
      </c>
      <c r="X27" s="69"/>
      <c r="Y27" s="54"/>
      <c r="Z27" s="83"/>
      <c r="AA27" s="109"/>
      <c r="AB27" s="110"/>
      <c r="AC27" s="109">
        <f>SUM(AC21:AC26)</f>
        <v>30.900000000000002</v>
      </c>
      <c r="AD27" s="109">
        <f>SUM(AD21:AD26)</f>
        <v>28.5</v>
      </c>
      <c r="AE27" s="109">
        <f>SUM(AE21:AE26)</f>
        <v>85</v>
      </c>
      <c r="AF27" s="109">
        <f>AC27*4+AD27*9+AE27*4</f>
        <v>720.1</v>
      </c>
    </row>
    <row r="28" spans="2:32" s="82" customFormat="1" ht="27.95" customHeight="1" thickBot="1" x14ac:dyDescent="0.45">
      <c r="B28" s="133"/>
      <c r="C28" s="87"/>
      <c r="D28" s="75"/>
      <c r="E28" s="61"/>
      <c r="F28" s="75"/>
      <c r="G28" s="75"/>
      <c r="H28" s="61"/>
      <c r="I28" s="75"/>
      <c r="J28" s="75"/>
      <c r="K28" s="61"/>
      <c r="L28" s="75"/>
      <c r="M28" s="75"/>
      <c r="N28" s="61"/>
      <c r="O28" s="75"/>
      <c r="P28" s="75"/>
      <c r="Q28" s="61"/>
      <c r="R28" s="75"/>
      <c r="S28" s="75"/>
      <c r="T28" s="61"/>
      <c r="U28" s="75"/>
      <c r="V28" s="261"/>
      <c r="W28" s="52" t="str">
        <f>AF27&amp;"K"</f>
        <v>720.1K</v>
      </c>
      <c r="X28" s="78"/>
      <c r="Y28" s="54"/>
      <c r="Z28" s="81"/>
      <c r="AA28" s="83"/>
      <c r="AB28" s="88"/>
      <c r="AC28" s="129">
        <f>AC27*4/AF27</f>
        <v>0.17164282738508541</v>
      </c>
      <c r="AD28" s="129">
        <f>AD27*9/AF27</f>
        <v>0.35620052770448546</v>
      </c>
      <c r="AE28" s="129">
        <f>AE27*4/AF27</f>
        <v>0.47215664491042908</v>
      </c>
      <c r="AF28" s="83"/>
    </row>
    <row r="29" spans="2:32" s="47" customFormat="1" ht="27.95" customHeight="1" x14ac:dyDescent="0.3">
      <c r="B29" s="116">
        <v>12</v>
      </c>
      <c r="C29" s="258"/>
      <c r="D29" s="41" t="str">
        <f>'12月菜單'!M14</f>
        <v>地瓜飯</v>
      </c>
      <c r="E29" s="41" t="s">
        <v>337</v>
      </c>
      <c r="F29" s="41"/>
      <c r="G29" s="41" t="str">
        <f>'12月菜單'!M15</f>
        <v>洋蔥豚肉</v>
      </c>
      <c r="H29" s="41" t="s">
        <v>340</v>
      </c>
      <c r="I29" s="41"/>
      <c r="J29" s="41" t="str">
        <f>'12月菜單'!M16</f>
        <v>玉米肉茸</v>
      </c>
      <c r="K29" s="41" t="s">
        <v>340</v>
      </c>
      <c r="L29" s="41"/>
      <c r="M29" s="41" t="str">
        <f>'12月菜單'!M17</f>
        <v>沙茶豆干(豆)</v>
      </c>
      <c r="N29" s="41" t="s">
        <v>340</v>
      </c>
      <c r="O29" s="41"/>
      <c r="P29" s="41" t="str">
        <f>'12月菜單'!M18</f>
        <v>淺色蔬菜</v>
      </c>
      <c r="Q29" s="41" t="s">
        <v>352</v>
      </c>
      <c r="R29" s="41"/>
      <c r="S29" s="41" t="str">
        <f>'12月菜單'!M19</f>
        <v>榨菜針菇湯(醃)</v>
      </c>
      <c r="T29" s="41" t="s">
        <v>340</v>
      </c>
      <c r="U29" s="41"/>
      <c r="V29" s="259"/>
      <c r="W29" s="43" t="s">
        <v>49</v>
      </c>
      <c r="X29" s="44" t="s">
        <v>341</v>
      </c>
      <c r="Y29" s="74">
        <f t="shared" ref="Y29:Y34" si="2">AB29</f>
        <v>5.5</v>
      </c>
      <c r="Z29" s="109"/>
      <c r="AA29" s="117" t="s">
        <v>353</v>
      </c>
      <c r="AB29" s="110">
        <v>5.5</v>
      </c>
      <c r="AC29" s="110">
        <f>AB29*2</f>
        <v>11</v>
      </c>
      <c r="AD29" s="110"/>
      <c r="AE29" s="110">
        <f>AB29*15</f>
        <v>82.5</v>
      </c>
      <c r="AF29" s="110">
        <f>AC29*4+AE29*4</f>
        <v>374</v>
      </c>
    </row>
    <row r="30" spans="2:32" ht="27.95" customHeight="1" x14ac:dyDescent="0.3">
      <c r="B30" s="118" t="s">
        <v>314</v>
      </c>
      <c r="C30" s="258"/>
      <c r="D30" s="75" t="s">
        <v>343</v>
      </c>
      <c r="E30" s="75"/>
      <c r="F30" s="75">
        <v>90</v>
      </c>
      <c r="G30" s="49" t="s">
        <v>321</v>
      </c>
      <c r="H30" s="49"/>
      <c r="I30" s="49">
        <v>40</v>
      </c>
      <c r="J30" s="49" t="s">
        <v>328</v>
      </c>
      <c r="K30" s="49"/>
      <c r="L30" s="49">
        <v>40</v>
      </c>
      <c r="M30" s="49" t="s">
        <v>354</v>
      </c>
      <c r="N30" s="49" t="s">
        <v>355</v>
      </c>
      <c r="O30" s="49">
        <v>50</v>
      </c>
      <c r="P30" s="213" t="s">
        <v>169</v>
      </c>
      <c r="Q30" s="49"/>
      <c r="R30" s="49">
        <v>120</v>
      </c>
      <c r="S30" s="49" t="s">
        <v>356</v>
      </c>
      <c r="T30" s="49" t="s">
        <v>357</v>
      </c>
      <c r="U30" s="75">
        <v>5</v>
      </c>
      <c r="V30" s="260"/>
      <c r="W30" s="52" t="str">
        <f>AE35&amp;" "&amp;"g"</f>
        <v>92.5 g</v>
      </c>
      <c r="X30" s="53" t="s">
        <v>358</v>
      </c>
      <c r="Y30" s="76">
        <f t="shared" si="2"/>
        <v>2.8</v>
      </c>
      <c r="Z30" s="114"/>
      <c r="AA30" s="119" t="s">
        <v>349</v>
      </c>
      <c r="AB30" s="110">
        <v>2.8</v>
      </c>
      <c r="AC30" s="120">
        <f>AB30*7</f>
        <v>19.599999999999998</v>
      </c>
      <c r="AD30" s="110">
        <f>AB30*5</f>
        <v>14</v>
      </c>
      <c r="AE30" s="110" t="s">
        <v>319</v>
      </c>
      <c r="AF30" s="121">
        <f>AC30*4+AD30*9</f>
        <v>204.39999999999998</v>
      </c>
    </row>
    <row r="31" spans="2:32" ht="27.95" customHeight="1" x14ac:dyDescent="0.3">
      <c r="B31" s="118">
        <v>13</v>
      </c>
      <c r="C31" s="258"/>
      <c r="D31" s="75" t="s">
        <v>210</v>
      </c>
      <c r="E31" s="75"/>
      <c r="F31" s="75">
        <v>40</v>
      </c>
      <c r="G31" s="213" t="s">
        <v>359</v>
      </c>
      <c r="H31" s="49"/>
      <c r="I31" s="49">
        <v>60</v>
      </c>
      <c r="J31" s="213" t="s">
        <v>323</v>
      </c>
      <c r="K31" s="49"/>
      <c r="L31" s="49">
        <v>45</v>
      </c>
      <c r="M31" s="49"/>
      <c r="N31" s="49"/>
      <c r="O31" s="49"/>
      <c r="P31" s="49"/>
      <c r="Q31" s="61"/>
      <c r="R31" s="49"/>
      <c r="S31" s="49" t="s">
        <v>297</v>
      </c>
      <c r="T31" s="49"/>
      <c r="U31" s="75">
        <v>20</v>
      </c>
      <c r="V31" s="260"/>
      <c r="W31" s="59" t="s">
        <v>35</v>
      </c>
      <c r="X31" s="60" t="s">
        <v>325</v>
      </c>
      <c r="Y31" s="76">
        <f t="shared" si="2"/>
        <v>2</v>
      </c>
      <c r="Z31" s="109"/>
      <c r="AA31" s="109" t="s">
        <v>326</v>
      </c>
      <c r="AB31" s="110">
        <v>2</v>
      </c>
      <c r="AC31" s="110">
        <f>AB31*1</f>
        <v>2</v>
      </c>
      <c r="AD31" s="110" t="s">
        <v>319</v>
      </c>
      <c r="AE31" s="110">
        <f>AB31*5</f>
        <v>10</v>
      </c>
      <c r="AF31" s="110">
        <f>AC31*4+AE31*4</f>
        <v>48</v>
      </c>
    </row>
    <row r="32" spans="2:32" ht="27.95" customHeight="1" x14ac:dyDescent="0.3">
      <c r="B32" s="118" t="s">
        <v>213</v>
      </c>
      <c r="C32" s="258"/>
      <c r="D32" s="61"/>
      <c r="E32" s="61"/>
      <c r="F32" s="75"/>
      <c r="G32" s="49"/>
      <c r="H32" s="61"/>
      <c r="I32" s="49"/>
      <c r="J32" s="49" t="s">
        <v>360</v>
      </c>
      <c r="K32" s="49"/>
      <c r="L32" s="49">
        <v>20</v>
      </c>
      <c r="M32" s="49"/>
      <c r="N32" s="61"/>
      <c r="O32" s="49"/>
      <c r="P32" s="49"/>
      <c r="Q32" s="61"/>
      <c r="R32" s="75"/>
      <c r="S32" s="75"/>
      <c r="T32" s="75"/>
      <c r="U32" s="75"/>
      <c r="V32" s="260"/>
      <c r="W32" s="52" t="str">
        <f>AD35&amp;" "&amp;"g"</f>
        <v>26.5 g</v>
      </c>
      <c r="X32" s="60" t="s">
        <v>329</v>
      </c>
      <c r="Y32" s="76">
        <f t="shared" si="2"/>
        <v>2.5</v>
      </c>
      <c r="Z32" s="114"/>
      <c r="AA32" s="109" t="s">
        <v>241</v>
      </c>
      <c r="AB32" s="110">
        <v>2.5</v>
      </c>
      <c r="AC32" s="110"/>
      <c r="AD32" s="110">
        <f>AB32*5</f>
        <v>12.5</v>
      </c>
      <c r="AE32" s="110" t="s">
        <v>319</v>
      </c>
      <c r="AF32" s="110">
        <f>AD32*9</f>
        <v>112.5</v>
      </c>
    </row>
    <row r="33" spans="2:32" ht="27.95" customHeight="1" x14ac:dyDescent="0.25">
      <c r="B33" s="270" t="s">
        <v>361</v>
      </c>
      <c r="C33" s="258"/>
      <c r="D33" s="61"/>
      <c r="E33" s="61"/>
      <c r="F33" s="75"/>
      <c r="G33" s="75"/>
      <c r="H33" s="61"/>
      <c r="I33" s="75"/>
      <c r="J33" s="49"/>
      <c r="K33" s="49"/>
      <c r="L33" s="49"/>
      <c r="M33" s="75"/>
      <c r="N33" s="61"/>
      <c r="O33" s="75"/>
      <c r="P33" s="75"/>
      <c r="Q33" s="61"/>
      <c r="R33" s="75"/>
      <c r="S33" s="49"/>
      <c r="T33" s="75"/>
      <c r="U33" s="75"/>
      <c r="V33" s="260"/>
      <c r="W33" s="59" t="s">
        <v>47</v>
      </c>
      <c r="X33" s="60" t="s">
        <v>362</v>
      </c>
      <c r="Y33" s="76">
        <f t="shared" si="2"/>
        <v>0</v>
      </c>
      <c r="Z33" s="109"/>
      <c r="AA33" s="109" t="s">
        <v>363</v>
      </c>
      <c r="AE33" s="109">
        <f>AB33*15</f>
        <v>0</v>
      </c>
    </row>
    <row r="34" spans="2:32" ht="27.95" customHeight="1" x14ac:dyDescent="0.3">
      <c r="B34" s="270"/>
      <c r="C34" s="258"/>
      <c r="D34" s="61"/>
      <c r="E34" s="61"/>
      <c r="F34" s="75"/>
      <c r="G34" s="75"/>
      <c r="H34" s="61"/>
      <c r="I34" s="75"/>
      <c r="J34" s="49"/>
      <c r="K34" s="61"/>
      <c r="L34" s="49"/>
      <c r="M34" s="75"/>
      <c r="N34" s="61"/>
      <c r="O34" s="75"/>
      <c r="P34" s="75"/>
      <c r="Q34" s="61"/>
      <c r="R34" s="75"/>
      <c r="S34" s="49"/>
      <c r="T34" s="61"/>
      <c r="U34" s="75"/>
      <c r="V34" s="260"/>
      <c r="W34" s="52" t="str">
        <f>AC35&amp;" "&amp;"g"</f>
        <v>32.6 g</v>
      </c>
      <c r="X34" s="63" t="s">
        <v>335</v>
      </c>
      <c r="Y34" s="76">
        <f t="shared" si="2"/>
        <v>0</v>
      </c>
      <c r="Z34" s="114"/>
      <c r="AA34" s="65" t="s">
        <v>335</v>
      </c>
      <c r="AC34" s="109">
        <f>AB34*8</f>
        <v>0</v>
      </c>
      <c r="AD34" s="109">
        <f>AB34*4</f>
        <v>0</v>
      </c>
      <c r="AE34" s="109">
        <f>AB34*12</f>
        <v>0</v>
      </c>
    </row>
    <row r="35" spans="2:32" ht="27.95" customHeight="1" x14ac:dyDescent="0.25">
      <c r="B35" s="123" t="s">
        <v>336</v>
      </c>
      <c r="C35" s="124"/>
      <c r="D35" s="61"/>
      <c r="E35" s="61"/>
      <c r="F35" s="75"/>
      <c r="G35" s="75"/>
      <c r="H35" s="61"/>
      <c r="I35" s="75"/>
      <c r="J35" s="75"/>
      <c r="K35" s="61"/>
      <c r="L35" s="75"/>
      <c r="M35" s="75"/>
      <c r="N35" s="61"/>
      <c r="O35" s="75"/>
      <c r="P35" s="75"/>
      <c r="Q35" s="61"/>
      <c r="R35" s="75"/>
      <c r="S35" s="75"/>
      <c r="T35" s="75"/>
      <c r="U35" s="75"/>
      <c r="V35" s="260"/>
      <c r="W35" s="59" t="s">
        <v>194</v>
      </c>
      <c r="X35" s="69"/>
      <c r="Y35" s="76"/>
      <c r="Z35" s="109"/>
      <c r="AC35" s="109">
        <f>SUM(AC29:AC34)</f>
        <v>32.599999999999994</v>
      </c>
      <c r="AD35" s="109">
        <f>SUM(AD29:AD34)</f>
        <v>26.5</v>
      </c>
      <c r="AE35" s="109">
        <f>SUM(AE29:AE34)</f>
        <v>92.5</v>
      </c>
      <c r="AF35" s="109">
        <f>AC35*4+AD35*9+AE35*4</f>
        <v>738.9</v>
      </c>
    </row>
    <row r="36" spans="2:32" ht="27.95" customHeight="1" x14ac:dyDescent="0.3">
      <c r="B36" s="125"/>
      <c r="C36" s="126"/>
      <c r="D36" s="61"/>
      <c r="E36" s="61"/>
      <c r="F36" s="75"/>
      <c r="G36" s="75"/>
      <c r="H36" s="61"/>
      <c r="I36" s="75"/>
      <c r="J36" s="75"/>
      <c r="K36" s="61"/>
      <c r="L36" s="75"/>
      <c r="M36" s="75"/>
      <c r="N36" s="61"/>
      <c r="O36" s="75"/>
      <c r="P36" s="75"/>
      <c r="Q36" s="61"/>
      <c r="R36" s="75"/>
      <c r="S36" s="75"/>
      <c r="T36" s="61"/>
      <c r="U36" s="75"/>
      <c r="V36" s="261"/>
      <c r="W36" s="52" t="str">
        <f>AF35&amp;"K"</f>
        <v>738.9K</v>
      </c>
      <c r="X36" s="72"/>
      <c r="Y36" s="76"/>
      <c r="Z36" s="114"/>
      <c r="AC36" s="129">
        <f>AC35*4/AF35</f>
        <v>0.17647854919474892</v>
      </c>
      <c r="AD36" s="129">
        <f>AD35*9/AF35</f>
        <v>0.32277710109622415</v>
      </c>
      <c r="AE36" s="129">
        <f>AE35*4/AF35</f>
        <v>0.50074434970902693</v>
      </c>
    </row>
    <row r="37" spans="2:32" s="47" customFormat="1" ht="27.95" customHeight="1" x14ac:dyDescent="0.3">
      <c r="B37" s="116">
        <v>12</v>
      </c>
      <c r="C37" s="258"/>
      <c r="D37" s="41" t="str">
        <f>'12月菜單'!Q14</f>
        <v>香菇油飯</v>
      </c>
      <c r="E37" s="41" t="s">
        <v>364</v>
      </c>
      <c r="F37" s="41"/>
      <c r="G37" s="41" t="str">
        <f>'12月菜單'!Q15</f>
        <v>照燒雞腿排</v>
      </c>
      <c r="H37" s="41" t="s">
        <v>340</v>
      </c>
      <c r="I37" s="41"/>
      <c r="J37" s="41" t="str">
        <f>'12月菜單'!Q16</f>
        <v>甘梅地瓜條(炸)</v>
      </c>
      <c r="K37" s="41" t="s">
        <v>338</v>
      </c>
      <c r="L37" s="41"/>
      <c r="M37" s="41" t="str">
        <f>'12月菜單'!Q17</f>
        <v>鮮菇滑絲</v>
      </c>
      <c r="N37" s="41" t="s">
        <v>340</v>
      </c>
      <c r="O37" s="41"/>
      <c r="P37" s="41" t="str">
        <f>'12月菜單'!Q18</f>
        <v>深色蔬菜</v>
      </c>
      <c r="Q37" s="41" t="s">
        <v>352</v>
      </c>
      <c r="R37" s="41"/>
      <c r="S37" s="41" t="str">
        <f>'12月菜單'!Q19</f>
        <v>玉米濃湯(芡)</v>
      </c>
      <c r="T37" s="41" t="s">
        <v>340</v>
      </c>
      <c r="U37" s="41"/>
      <c r="V37" s="259"/>
      <c r="W37" s="43" t="s">
        <v>49</v>
      </c>
      <c r="X37" s="44" t="s">
        <v>341</v>
      </c>
      <c r="Y37" s="90">
        <f t="shared" ref="Y37:Y42" si="3">AB37</f>
        <v>5.5</v>
      </c>
      <c r="Z37" s="109"/>
      <c r="AA37" s="117" t="s">
        <v>353</v>
      </c>
      <c r="AB37" s="110">
        <v>5.5</v>
      </c>
      <c r="AC37" s="110">
        <f>AB37*2</f>
        <v>11</v>
      </c>
      <c r="AD37" s="110"/>
      <c r="AE37" s="110">
        <f>AB37*15</f>
        <v>82.5</v>
      </c>
      <c r="AF37" s="110">
        <f>AC37*4+AE37*4</f>
        <v>374</v>
      </c>
    </row>
    <row r="38" spans="2:32" ht="27.95" customHeight="1" x14ac:dyDescent="0.3">
      <c r="B38" s="118" t="s">
        <v>200</v>
      </c>
      <c r="C38" s="258"/>
      <c r="D38" s="75" t="s">
        <v>343</v>
      </c>
      <c r="E38" s="49"/>
      <c r="F38" s="75">
        <v>90</v>
      </c>
      <c r="G38" s="75" t="s">
        <v>365</v>
      </c>
      <c r="H38" s="49"/>
      <c r="I38" s="49">
        <v>60</v>
      </c>
      <c r="J38" s="49" t="s">
        <v>366</v>
      </c>
      <c r="K38" s="49" t="s">
        <v>367</v>
      </c>
      <c r="L38" s="49">
        <v>60</v>
      </c>
      <c r="M38" s="49" t="s">
        <v>368</v>
      </c>
      <c r="N38" s="49"/>
      <c r="O38" s="49">
        <v>50</v>
      </c>
      <c r="P38" s="49" t="s">
        <v>169</v>
      </c>
      <c r="Q38" s="49"/>
      <c r="R38" s="49">
        <v>120</v>
      </c>
      <c r="S38" s="49" t="s">
        <v>328</v>
      </c>
      <c r="T38" s="49"/>
      <c r="U38" s="49">
        <v>20</v>
      </c>
      <c r="V38" s="260"/>
      <c r="W38" s="52" t="str">
        <f>AE43&amp;" "&amp;"g"</f>
        <v>92.5 g</v>
      </c>
      <c r="X38" s="53" t="s">
        <v>358</v>
      </c>
      <c r="Y38" s="76">
        <f t="shared" si="3"/>
        <v>2.9</v>
      </c>
      <c r="Z38" s="114"/>
      <c r="AA38" s="119" t="s">
        <v>349</v>
      </c>
      <c r="AB38" s="110">
        <v>2.9</v>
      </c>
      <c r="AC38" s="120">
        <f>AB38*7</f>
        <v>20.3</v>
      </c>
      <c r="AD38" s="110">
        <f>AB38*5</f>
        <v>14.5</v>
      </c>
      <c r="AE38" s="110" t="s">
        <v>319</v>
      </c>
      <c r="AF38" s="121">
        <f>AC38*4+AD38*9</f>
        <v>211.7</v>
      </c>
    </row>
    <row r="39" spans="2:32" ht="27.95" customHeight="1" x14ac:dyDescent="0.3">
      <c r="B39" s="118">
        <v>14</v>
      </c>
      <c r="C39" s="258"/>
      <c r="D39" s="49" t="s">
        <v>369</v>
      </c>
      <c r="E39" s="49"/>
      <c r="F39" s="75">
        <v>5</v>
      </c>
      <c r="G39" s="75"/>
      <c r="H39" s="49"/>
      <c r="I39" s="49"/>
      <c r="J39" s="49"/>
      <c r="K39" s="49"/>
      <c r="L39" s="49"/>
      <c r="M39" s="49" t="s">
        <v>370</v>
      </c>
      <c r="N39" s="49"/>
      <c r="O39" s="49">
        <v>20</v>
      </c>
      <c r="P39" s="49"/>
      <c r="Q39" s="49"/>
      <c r="R39" s="49"/>
      <c r="S39" s="49" t="s">
        <v>188</v>
      </c>
      <c r="T39" s="49"/>
      <c r="U39" s="49">
        <v>5</v>
      </c>
      <c r="V39" s="260"/>
      <c r="W39" s="59" t="s">
        <v>35</v>
      </c>
      <c r="X39" s="60" t="s">
        <v>325</v>
      </c>
      <c r="Y39" s="76">
        <f t="shared" si="3"/>
        <v>2</v>
      </c>
      <c r="Z39" s="109"/>
      <c r="AA39" s="109" t="s">
        <v>326</v>
      </c>
      <c r="AB39" s="110">
        <v>2</v>
      </c>
      <c r="AC39" s="110">
        <f>AB39*1</f>
        <v>2</v>
      </c>
      <c r="AD39" s="110" t="s">
        <v>233</v>
      </c>
      <c r="AE39" s="110">
        <f>AB39*5</f>
        <v>10</v>
      </c>
      <c r="AF39" s="110">
        <f>AC39*4+AE39*4</f>
        <v>48</v>
      </c>
    </row>
    <row r="40" spans="2:32" ht="27.95" customHeight="1" x14ac:dyDescent="0.3">
      <c r="B40" s="118" t="s">
        <v>213</v>
      </c>
      <c r="C40" s="258"/>
      <c r="D40" s="49" t="s">
        <v>371</v>
      </c>
      <c r="E40" s="49"/>
      <c r="F40" s="75">
        <v>20</v>
      </c>
      <c r="G40" s="75"/>
      <c r="H40" s="49"/>
      <c r="I40" s="75"/>
      <c r="J40" s="49"/>
      <c r="K40" s="61"/>
      <c r="L40" s="49"/>
      <c r="M40" s="75" t="s">
        <v>188</v>
      </c>
      <c r="N40" s="49"/>
      <c r="O40" s="75">
        <v>10</v>
      </c>
      <c r="P40" s="75"/>
      <c r="Q40" s="49"/>
      <c r="R40" s="75"/>
      <c r="S40" s="49" t="s">
        <v>372</v>
      </c>
      <c r="T40" s="49"/>
      <c r="U40" s="49">
        <v>10</v>
      </c>
      <c r="V40" s="260"/>
      <c r="W40" s="52" t="str">
        <f>AD43&amp;" "&amp;"g"</f>
        <v>27 g</v>
      </c>
      <c r="X40" s="60" t="s">
        <v>240</v>
      </c>
      <c r="Y40" s="76">
        <f t="shared" si="3"/>
        <v>2.5</v>
      </c>
      <c r="Z40" s="114"/>
      <c r="AA40" s="109" t="s">
        <v>330</v>
      </c>
      <c r="AB40" s="110">
        <v>2.5</v>
      </c>
      <c r="AC40" s="110"/>
      <c r="AD40" s="110">
        <f>AB40*5</f>
        <v>12.5</v>
      </c>
      <c r="AE40" s="110" t="s">
        <v>319</v>
      </c>
      <c r="AF40" s="110">
        <f>AD40*9</f>
        <v>112.5</v>
      </c>
    </row>
    <row r="41" spans="2:32" ht="27.95" customHeight="1" x14ac:dyDescent="0.25">
      <c r="B41" s="270" t="s">
        <v>373</v>
      </c>
      <c r="C41" s="258"/>
      <c r="D41" s="49"/>
      <c r="E41" s="49"/>
      <c r="F41" s="75"/>
      <c r="G41" s="75"/>
      <c r="H41" s="49"/>
      <c r="I41" s="75"/>
      <c r="J41" s="49"/>
      <c r="K41" s="75"/>
      <c r="L41" s="49"/>
      <c r="M41" s="75"/>
      <c r="N41" s="49"/>
      <c r="O41" s="75"/>
      <c r="P41" s="75"/>
      <c r="Q41" s="49"/>
      <c r="R41" s="75"/>
      <c r="S41" s="49"/>
      <c r="T41" s="49"/>
      <c r="U41" s="49"/>
      <c r="V41" s="260"/>
      <c r="W41" s="59" t="s">
        <v>47</v>
      </c>
      <c r="X41" s="60" t="s">
        <v>362</v>
      </c>
      <c r="Y41" s="76">
        <f t="shared" si="3"/>
        <v>0</v>
      </c>
      <c r="Z41" s="109"/>
      <c r="AA41" s="109" t="s">
        <v>363</v>
      </c>
      <c r="AE41" s="109">
        <f>AB41*15</f>
        <v>0</v>
      </c>
    </row>
    <row r="42" spans="2:32" ht="27.95" customHeight="1" x14ac:dyDescent="0.3">
      <c r="B42" s="270"/>
      <c r="C42" s="258"/>
      <c r="D42" s="61"/>
      <c r="E42" s="61"/>
      <c r="F42" s="75"/>
      <c r="G42" s="75"/>
      <c r="H42" s="61"/>
      <c r="I42" s="75"/>
      <c r="J42" s="75"/>
      <c r="K42" s="61"/>
      <c r="L42" s="75"/>
      <c r="M42" s="75"/>
      <c r="N42" s="61"/>
      <c r="O42" s="75"/>
      <c r="P42" s="75"/>
      <c r="Q42" s="61"/>
      <c r="R42" s="75"/>
      <c r="S42" s="49"/>
      <c r="T42" s="61"/>
      <c r="U42" s="49"/>
      <c r="V42" s="260"/>
      <c r="W42" s="52" t="str">
        <f>AC43&amp;" "&amp;"g"</f>
        <v>33.3 g</v>
      </c>
      <c r="X42" s="63" t="s">
        <v>335</v>
      </c>
      <c r="Y42" s="76">
        <f t="shared" si="3"/>
        <v>0</v>
      </c>
      <c r="Z42" s="114"/>
      <c r="AA42" s="65" t="s">
        <v>191</v>
      </c>
      <c r="AC42" s="109">
        <f>AB42*8</f>
        <v>0</v>
      </c>
      <c r="AD42" s="109">
        <f>AB42*4</f>
        <v>0</v>
      </c>
      <c r="AE42" s="109">
        <f>AB42*12</f>
        <v>0</v>
      </c>
    </row>
    <row r="43" spans="2:32" ht="27.95" customHeight="1" x14ac:dyDescent="0.25">
      <c r="B43" s="123" t="s">
        <v>336</v>
      </c>
      <c r="C43" s="124"/>
      <c r="D43" s="61"/>
      <c r="E43" s="61"/>
      <c r="F43" s="75"/>
      <c r="G43" s="75"/>
      <c r="H43" s="61"/>
      <c r="I43" s="75"/>
      <c r="J43" s="49"/>
      <c r="K43" s="61"/>
      <c r="L43" s="49"/>
      <c r="M43" s="75"/>
      <c r="N43" s="61"/>
      <c r="O43" s="75"/>
      <c r="P43" s="75"/>
      <c r="Q43" s="61"/>
      <c r="R43" s="75"/>
      <c r="S43" s="49"/>
      <c r="T43" s="61"/>
      <c r="U43" s="49"/>
      <c r="V43" s="260"/>
      <c r="W43" s="59" t="s">
        <v>194</v>
      </c>
      <c r="X43" s="69"/>
      <c r="Y43" s="76"/>
      <c r="Z43" s="109"/>
      <c r="AC43" s="134">
        <f>SUM(AC37:AC42)</f>
        <v>33.299999999999997</v>
      </c>
      <c r="AD43" s="134">
        <f>SUM(AD37:AD42)</f>
        <v>27</v>
      </c>
      <c r="AE43" s="134">
        <f>SUM(AE37:AE42)</f>
        <v>92.5</v>
      </c>
      <c r="AF43" s="109">
        <f>AC43*4+AD43*9+AE43*4</f>
        <v>746.2</v>
      </c>
    </row>
    <row r="44" spans="2:32" ht="27.95" customHeight="1" thickBot="1" x14ac:dyDescent="0.35">
      <c r="B44" s="135"/>
      <c r="C44" s="126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61"/>
      <c r="W44" s="96" t="str">
        <f>AF43&amp;"K"</f>
        <v>746.2K</v>
      </c>
      <c r="X44" s="97"/>
      <c r="Y44" s="98"/>
      <c r="Z44" s="114"/>
      <c r="AC44" s="129">
        <f>AC43*4/AF43</f>
        <v>0.1785044224068614</v>
      </c>
      <c r="AD44" s="129">
        <f>AD43*9/AF43</f>
        <v>0.32564995979630124</v>
      </c>
      <c r="AE44" s="129">
        <f>AE43*4/AF43</f>
        <v>0.49584561779683728</v>
      </c>
    </row>
    <row r="45" spans="2:32" ht="21.75" customHeight="1" x14ac:dyDescent="0.25">
      <c r="C45" s="109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138"/>
    </row>
    <row r="46" spans="2:32" x14ac:dyDescent="0.25">
      <c r="B46" s="110"/>
      <c r="D46" s="268"/>
      <c r="E46" s="268"/>
      <c r="F46" s="273"/>
      <c r="G46" s="273"/>
      <c r="H46" s="139"/>
      <c r="I46" s="109"/>
      <c r="J46" s="109"/>
      <c r="K46" s="139"/>
      <c r="L46" s="109"/>
      <c r="N46" s="139"/>
      <c r="O46" s="109"/>
      <c r="Q46" s="139"/>
      <c r="R46" s="109"/>
      <c r="T46" s="139"/>
      <c r="U46" s="109"/>
      <c r="V46" s="65"/>
      <c r="Y46" s="106"/>
    </row>
    <row r="47" spans="2:32" x14ac:dyDescent="0.25">
      <c r="Y47" s="106"/>
    </row>
    <row r="48" spans="2:32" x14ac:dyDescent="0.25">
      <c r="Y48" s="106"/>
    </row>
    <row r="49" spans="25:25" x14ac:dyDescent="0.25">
      <c r="Y49" s="106"/>
    </row>
    <row r="50" spans="25:25" x14ac:dyDescent="0.25">
      <c r="Y50" s="106"/>
    </row>
    <row r="51" spans="25:25" x14ac:dyDescent="0.25">
      <c r="Y51" s="106"/>
    </row>
    <row r="52" spans="25:25" x14ac:dyDescent="0.25">
      <c r="Y52" s="106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22" zoomScale="60" zoomScaleNormal="60" workbookViewId="0">
      <selection activeCell="S39" sqref="S39"/>
    </sheetView>
  </sheetViews>
  <sheetFormatPr defaultRowHeight="20.25" x14ac:dyDescent="0.25"/>
  <cols>
    <col min="1" max="1" width="2.140625" style="122" customWidth="1"/>
    <col min="2" max="2" width="5.5703125" style="136" customWidth="1"/>
    <col min="3" max="3" width="0" style="122" hidden="1" customWidth="1"/>
    <col min="4" max="4" width="21.28515625" style="122" customWidth="1"/>
    <col min="5" max="5" width="6.42578125" style="137" customWidth="1"/>
    <col min="6" max="6" width="11" style="122" customWidth="1"/>
    <col min="7" max="7" width="21.28515625" style="122" customWidth="1"/>
    <col min="8" max="8" width="6.42578125" style="137" customWidth="1"/>
    <col min="9" max="9" width="11" style="122" customWidth="1"/>
    <col min="10" max="10" width="21.28515625" style="122" customWidth="1"/>
    <col min="11" max="11" width="6.42578125" style="137" customWidth="1"/>
    <col min="12" max="12" width="11" style="122" customWidth="1"/>
    <col min="13" max="13" width="21.28515625" style="122" customWidth="1"/>
    <col min="14" max="14" width="6.42578125" style="137" customWidth="1"/>
    <col min="15" max="15" width="11" style="122" customWidth="1"/>
    <col min="16" max="16" width="21.28515625" style="122" customWidth="1"/>
    <col min="17" max="17" width="6.42578125" style="137" customWidth="1"/>
    <col min="18" max="18" width="11" style="122" customWidth="1"/>
    <col min="19" max="19" width="21.28515625" style="122" customWidth="1"/>
    <col min="20" max="20" width="6.42578125" style="137" customWidth="1"/>
    <col min="21" max="21" width="11" style="122" customWidth="1"/>
    <col min="22" max="22" width="6" style="140" customWidth="1"/>
    <col min="23" max="23" width="13.42578125" style="104" customWidth="1"/>
    <col min="24" max="24" width="12.85546875" style="105" customWidth="1"/>
    <col min="25" max="25" width="7.5703125" style="108" customWidth="1"/>
    <col min="26" max="26" width="7.5703125" style="122" customWidth="1"/>
    <col min="27" max="27" width="6.85546875" style="109" hidden="1" customWidth="1"/>
    <col min="28" max="28" width="6.28515625" style="110" hidden="1" customWidth="1"/>
    <col min="29" max="29" width="8.85546875" style="109" hidden="1" customWidth="1"/>
    <col min="30" max="30" width="9.140625" style="109" hidden="1" customWidth="1"/>
    <col min="31" max="31" width="9" style="109" hidden="1" customWidth="1"/>
    <col min="32" max="32" width="8.5703125" style="109" hidden="1" customWidth="1"/>
    <col min="33" max="256" width="9.140625" style="122"/>
    <col min="257" max="257" width="2.140625" style="122" customWidth="1"/>
    <col min="258" max="258" width="5.5703125" style="122" customWidth="1"/>
    <col min="259" max="259" width="0" style="122" hidden="1" customWidth="1"/>
    <col min="260" max="260" width="21.28515625" style="122" customWidth="1"/>
    <col min="261" max="261" width="6.42578125" style="122" customWidth="1"/>
    <col min="262" max="262" width="11" style="122" customWidth="1"/>
    <col min="263" max="263" width="21.28515625" style="122" customWidth="1"/>
    <col min="264" max="264" width="6.42578125" style="122" customWidth="1"/>
    <col min="265" max="265" width="11" style="122" customWidth="1"/>
    <col min="266" max="266" width="21.28515625" style="122" customWidth="1"/>
    <col min="267" max="267" width="6.42578125" style="122" customWidth="1"/>
    <col min="268" max="268" width="11" style="122" customWidth="1"/>
    <col min="269" max="269" width="21.28515625" style="122" customWidth="1"/>
    <col min="270" max="270" width="6.42578125" style="122" customWidth="1"/>
    <col min="271" max="271" width="11" style="122" customWidth="1"/>
    <col min="272" max="272" width="21.28515625" style="122" customWidth="1"/>
    <col min="273" max="273" width="6.42578125" style="122" customWidth="1"/>
    <col min="274" max="274" width="11" style="122" customWidth="1"/>
    <col min="275" max="275" width="21.28515625" style="122" customWidth="1"/>
    <col min="276" max="276" width="6.42578125" style="122" customWidth="1"/>
    <col min="277" max="277" width="11" style="122" customWidth="1"/>
    <col min="278" max="278" width="6" style="122" customWidth="1"/>
    <col min="279" max="279" width="13.42578125" style="122" customWidth="1"/>
    <col min="280" max="280" width="12.85546875" style="122" customWidth="1"/>
    <col min="281" max="282" width="7.5703125" style="122" customWidth="1"/>
    <col min="283" max="288" width="0" style="122" hidden="1" customWidth="1"/>
    <col min="289" max="512" width="9.140625" style="122"/>
    <col min="513" max="513" width="2.140625" style="122" customWidth="1"/>
    <col min="514" max="514" width="5.5703125" style="122" customWidth="1"/>
    <col min="515" max="515" width="0" style="122" hidden="1" customWidth="1"/>
    <col min="516" max="516" width="21.28515625" style="122" customWidth="1"/>
    <col min="517" max="517" width="6.42578125" style="122" customWidth="1"/>
    <col min="518" max="518" width="11" style="122" customWidth="1"/>
    <col min="519" max="519" width="21.28515625" style="122" customWidth="1"/>
    <col min="520" max="520" width="6.42578125" style="122" customWidth="1"/>
    <col min="521" max="521" width="11" style="122" customWidth="1"/>
    <col min="522" max="522" width="21.28515625" style="122" customWidth="1"/>
    <col min="523" max="523" width="6.42578125" style="122" customWidth="1"/>
    <col min="524" max="524" width="11" style="122" customWidth="1"/>
    <col min="525" max="525" width="21.28515625" style="122" customWidth="1"/>
    <col min="526" max="526" width="6.42578125" style="122" customWidth="1"/>
    <col min="527" max="527" width="11" style="122" customWidth="1"/>
    <col min="528" max="528" width="21.28515625" style="122" customWidth="1"/>
    <col min="529" max="529" width="6.42578125" style="122" customWidth="1"/>
    <col min="530" max="530" width="11" style="122" customWidth="1"/>
    <col min="531" max="531" width="21.28515625" style="122" customWidth="1"/>
    <col min="532" max="532" width="6.42578125" style="122" customWidth="1"/>
    <col min="533" max="533" width="11" style="122" customWidth="1"/>
    <col min="534" max="534" width="6" style="122" customWidth="1"/>
    <col min="535" max="535" width="13.42578125" style="122" customWidth="1"/>
    <col min="536" max="536" width="12.85546875" style="122" customWidth="1"/>
    <col min="537" max="538" width="7.5703125" style="122" customWidth="1"/>
    <col min="539" max="544" width="0" style="122" hidden="1" customWidth="1"/>
    <col min="545" max="768" width="9.140625" style="122"/>
    <col min="769" max="769" width="2.140625" style="122" customWidth="1"/>
    <col min="770" max="770" width="5.5703125" style="122" customWidth="1"/>
    <col min="771" max="771" width="0" style="122" hidden="1" customWidth="1"/>
    <col min="772" max="772" width="21.28515625" style="122" customWidth="1"/>
    <col min="773" max="773" width="6.42578125" style="122" customWidth="1"/>
    <col min="774" max="774" width="11" style="122" customWidth="1"/>
    <col min="775" max="775" width="21.28515625" style="122" customWidth="1"/>
    <col min="776" max="776" width="6.42578125" style="122" customWidth="1"/>
    <col min="777" max="777" width="11" style="122" customWidth="1"/>
    <col min="778" max="778" width="21.28515625" style="122" customWidth="1"/>
    <col min="779" max="779" width="6.42578125" style="122" customWidth="1"/>
    <col min="780" max="780" width="11" style="122" customWidth="1"/>
    <col min="781" max="781" width="21.28515625" style="122" customWidth="1"/>
    <col min="782" max="782" width="6.42578125" style="122" customWidth="1"/>
    <col min="783" max="783" width="11" style="122" customWidth="1"/>
    <col min="784" max="784" width="21.28515625" style="122" customWidth="1"/>
    <col min="785" max="785" width="6.42578125" style="122" customWidth="1"/>
    <col min="786" max="786" width="11" style="122" customWidth="1"/>
    <col min="787" max="787" width="21.28515625" style="122" customWidth="1"/>
    <col min="788" max="788" width="6.42578125" style="122" customWidth="1"/>
    <col min="789" max="789" width="11" style="122" customWidth="1"/>
    <col min="790" max="790" width="6" style="122" customWidth="1"/>
    <col min="791" max="791" width="13.42578125" style="122" customWidth="1"/>
    <col min="792" max="792" width="12.85546875" style="122" customWidth="1"/>
    <col min="793" max="794" width="7.5703125" style="122" customWidth="1"/>
    <col min="795" max="800" width="0" style="122" hidden="1" customWidth="1"/>
    <col min="801" max="1024" width="9.140625" style="122"/>
    <col min="1025" max="1025" width="2.140625" style="122" customWidth="1"/>
    <col min="1026" max="1026" width="5.5703125" style="122" customWidth="1"/>
    <col min="1027" max="1027" width="0" style="122" hidden="1" customWidth="1"/>
    <col min="1028" max="1028" width="21.28515625" style="122" customWidth="1"/>
    <col min="1029" max="1029" width="6.42578125" style="122" customWidth="1"/>
    <col min="1030" max="1030" width="11" style="122" customWidth="1"/>
    <col min="1031" max="1031" width="21.28515625" style="122" customWidth="1"/>
    <col min="1032" max="1032" width="6.42578125" style="122" customWidth="1"/>
    <col min="1033" max="1033" width="11" style="122" customWidth="1"/>
    <col min="1034" max="1034" width="21.28515625" style="122" customWidth="1"/>
    <col min="1035" max="1035" width="6.42578125" style="122" customWidth="1"/>
    <col min="1036" max="1036" width="11" style="122" customWidth="1"/>
    <col min="1037" max="1037" width="21.28515625" style="122" customWidth="1"/>
    <col min="1038" max="1038" width="6.42578125" style="122" customWidth="1"/>
    <col min="1039" max="1039" width="11" style="122" customWidth="1"/>
    <col min="1040" max="1040" width="21.28515625" style="122" customWidth="1"/>
    <col min="1041" max="1041" width="6.42578125" style="122" customWidth="1"/>
    <col min="1042" max="1042" width="11" style="122" customWidth="1"/>
    <col min="1043" max="1043" width="21.28515625" style="122" customWidth="1"/>
    <col min="1044" max="1044" width="6.42578125" style="122" customWidth="1"/>
    <col min="1045" max="1045" width="11" style="122" customWidth="1"/>
    <col min="1046" max="1046" width="6" style="122" customWidth="1"/>
    <col min="1047" max="1047" width="13.42578125" style="122" customWidth="1"/>
    <col min="1048" max="1048" width="12.85546875" style="122" customWidth="1"/>
    <col min="1049" max="1050" width="7.5703125" style="122" customWidth="1"/>
    <col min="1051" max="1056" width="0" style="122" hidden="1" customWidth="1"/>
    <col min="1057" max="1280" width="9.140625" style="122"/>
    <col min="1281" max="1281" width="2.140625" style="122" customWidth="1"/>
    <col min="1282" max="1282" width="5.5703125" style="122" customWidth="1"/>
    <col min="1283" max="1283" width="0" style="122" hidden="1" customWidth="1"/>
    <col min="1284" max="1284" width="21.28515625" style="122" customWidth="1"/>
    <col min="1285" max="1285" width="6.42578125" style="122" customWidth="1"/>
    <col min="1286" max="1286" width="11" style="122" customWidth="1"/>
    <col min="1287" max="1287" width="21.28515625" style="122" customWidth="1"/>
    <col min="1288" max="1288" width="6.42578125" style="122" customWidth="1"/>
    <col min="1289" max="1289" width="11" style="122" customWidth="1"/>
    <col min="1290" max="1290" width="21.28515625" style="122" customWidth="1"/>
    <col min="1291" max="1291" width="6.42578125" style="122" customWidth="1"/>
    <col min="1292" max="1292" width="11" style="122" customWidth="1"/>
    <col min="1293" max="1293" width="21.28515625" style="122" customWidth="1"/>
    <col min="1294" max="1294" width="6.42578125" style="122" customWidth="1"/>
    <col min="1295" max="1295" width="11" style="122" customWidth="1"/>
    <col min="1296" max="1296" width="21.28515625" style="122" customWidth="1"/>
    <col min="1297" max="1297" width="6.42578125" style="122" customWidth="1"/>
    <col min="1298" max="1298" width="11" style="122" customWidth="1"/>
    <col min="1299" max="1299" width="21.28515625" style="122" customWidth="1"/>
    <col min="1300" max="1300" width="6.42578125" style="122" customWidth="1"/>
    <col min="1301" max="1301" width="11" style="122" customWidth="1"/>
    <col min="1302" max="1302" width="6" style="122" customWidth="1"/>
    <col min="1303" max="1303" width="13.42578125" style="122" customWidth="1"/>
    <col min="1304" max="1304" width="12.85546875" style="122" customWidth="1"/>
    <col min="1305" max="1306" width="7.5703125" style="122" customWidth="1"/>
    <col min="1307" max="1312" width="0" style="122" hidden="1" customWidth="1"/>
    <col min="1313" max="1536" width="9.140625" style="122"/>
    <col min="1537" max="1537" width="2.140625" style="122" customWidth="1"/>
    <col min="1538" max="1538" width="5.5703125" style="122" customWidth="1"/>
    <col min="1539" max="1539" width="0" style="122" hidden="1" customWidth="1"/>
    <col min="1540" max="1540" width="21.28515625" style="122" customWidth="1"/>
    <col min="1541" max="1541" width="6.42578125" style="122" customWidth="1"/>
    <col min="1542" max="1542" width="11" style="122" customWidth="1"/>
    <col min="1543" max="1543" width="21.28515625" style="122" customWidth="1"/>
    <col min="1544" max="1544" width="6.42578125" style="122" customWidth="1"/>
    <col min="1545" max="1545" width="11" style="122" customWidth="1"/>
    <col min="1546" max="1546" width="21.28515625" style="122" customWidth="1"/>
    <col min="1547" max="1547" width="6.42578125" style="122" customWidth="1"/>
    <col min="1548" max="1548" width="11" style="122" customWidth="1"/>
    <col min="1549" max="1549" width="21.28515625" style="122" customWidth="1"/>
    <col min="1550" max="1550" width="6.42578125" style="122" customWidth="1"/>
    <col min="1551" max="1551" width="11" style="122" customWidth="1"/>
    <col min="1552" max="1552" width="21.28515625" style="122" customWidth="1"/>
    <col min="1553" max="1553" width="6.42578125" style="122" customWidth="1"/>
    <col min="1554" max="1554" width="11" style="122" customWidth="1"/>
    <col min="1555" max="1555" width="21.28515625" style="122" customWidth="1"/>
    <col min="1556" max="1556" width="6.42578125" style="122" customWidth="1"/>
    <col min="1557" max="1557" width="11" style="122" customWidth="1"/>
    <col min="1558" max="1558" width="6" style="122" customWidth="1"/>
    <col min="1559" max="1559" width="13.42578125" style="122" customWidth="1"/>
    <col min="1560" max="1560" width="12.85546875" style="122" customWidth="1"/>
    <col min="1561" max="1562" width="7.5703125" style="122" customWidth="1"/>
    <col min="1563" max="1568" width="0" style="122" hidden="1" customWidth="1"/>
    <col min="1569" max="1792" width="9.140625" style="122"/>
    <col min="1793" max="1793" width="2.140625" style="122" customWidth="1"/>
    <col min="1794" max="1794" width="5.5703125" style="122" customWidth="1"/>
    <col min="1795" max="1795" width="0" style="122" hidden="1" customWidth="1"/>
    <col min="1796" max="1796" width="21.28515625" style="122" customWidth="1"/>
    <col min="1797" max="1797" width="6.42578125" style="122" customWidth="1"/>
    <col min="1798" max="1798" width="11" style="122" customWidth="1"/>
    <col min="1799" max="1799" width="21.28515625" style="122" customWidth="1"/>
    <col min="1800" max="1800" width="6.42578125" style="122" customWidth="1"/>
    <col min="1801" max="1801" width="11" style="122" customWidth="1"/>
    <col min="1802" max="1802" width="21.28515625" style="122" customWidth="1"/>
    <col min="1803" max="1803" width="6.42578125" style="122" customWidth="1"/>
    <col min="1804" max="1804" width="11" style="122" customWidth="1"/>
    <col min="1805" max="1805" width="21.28515625" style="122" customWidth="1"/>
    <col min="1806" max="1806" width="6.42578125" style="122" customWidth="1"/>
    <col min="1807" max="1807" width="11" style="122" customWidth="1"/>
    <col min="1808" max="1808" width="21.28515625" style="122" customWidth="1"/>
    <col min="1809" max="1809" width="6.42578125" style="122" customWidth="1"/>
    <col min="1810" max="1810" width="11" style="122" customWidth="1"/>
    <col min="1811" max="1811" width="21.28515625" style="122" customWidth="1"/>
    <col min="1812" max="1812" width="6.42578125" style="122" customWidth="1"/>
    <col min="1813" max="1813" width="11" style="122" customWidth="1"/>
    <col min="1814" max="1814" width="6" style="122" customWidth="1"/>
    <col min="1815" max="1815" width="13.42578125" style="122" customWidth="1"/>
    <col min="1816" max="1816" width="12.85546875" style="122" customWidth="1"/>
    <col min="1817" max="1818" width="7.5703125" style="122" customWidth="1"/>
    <col min="1819" max="1824" width="0" style="122" hidden="1" customWidth="1"/>
    <col min="1825" max="2048" width="9.140625" style="122"/>
    <col min="2049" max="2049" width="2.140625" style="122" customWidth="1"/>
    <col min="2050" max="2050" width="5.5703125" style="122" customWidth="1"/>
    <col min="2051" max="2051" width="0" style="122" hidden="1" customWidth="1"/>
    <col min="2052" max="2052" width="21.28515625" style="122" customWidth="1"/>
    <col min="2053" max="2053" width="6.42578125" style="122" customWidth="1"/>
    <col min="2054" max="2054" width="11" style="122" customWidth="1"/>
    <col min="2055" max="2055" width="21.28515625" style="122" customWidth="1"/>
    <col min="2056" max="2056" width="6.42578125" style="122" customWidth="1"/>
    <col min="2057" max="2057" width="11" style="122" customWidth="1"/>
    <col min="2058" max="2058" width="21.28515625" style="122" customWidth="1"/>
    <col min="2059" max="2059" width="6.42578125" style="122" customWidth="1"/>
    <col min="2060" max="2060" width="11" style="122" customWidth="1"/>
    <col min="2061" max="2061" width="21.28515625" style="122" customWidth="1"/>
    <col min="2062" max="2062" width="6.42578125" style="122" customWidth="1"/>
    <col min="2063" max="2063" width="11" style="122" customWidth="1"/>
    <col min="2064" max="2064" width="21.28515625" style="122" customWidth="1"/>
    <col min="2065" max="2065" width="6.42578125" style="122" customWidth="1"/>
    <col min="2066" max="2066" width="11" style="122" customWidth="1"/>
    <col min="2067" max="2067" width="21.28515625" style="122" customWidth="1"/>
    <col min="2068" max="2068" width="6.42578125" style="122" customWidth="1"/>
    <col min="2069" max="2069" width="11" style="122" customWidth="1"/>
    <col min="2070" max="2070" width="6" style="122" customWidth="1"/>
    <col min="2071" max="2071" width="13.42578125" style="122" customWidth="1"/>
    <col min="2072" max="2072" width="12.85546875" style="122" customWidth="1"/>
    <col min="2073" max="2074" width="7.5703125" style="122" customWidth="1"/>
    <col min="2075" max="2080" width="0" style="122" hidden="1" customWidth="1"/>
    <col min="2081" max="2304" width="9.140625" style="122"/>
    <col min="2305" max="2305" width="2.140625" style="122" customWidth="1"/>
    <col min="2306" max="2306" width="5.5703125" style="122" customWidth="1"/>
    <col min="2307" max="2307" width="0" style="122" hidden="1" customWidth="1"/>
    <col min="2308" max="2308" width="21.28515625" style="122" customWidth="1"/>
    <col min="2309" max="2309" width="6.42578125" style="122" customWidth="1"/>
    <col min="2310" max="2310" width="11" style="122" customWidth="1"/>
    <col min="2311" max="2311" width="21.28515625" style="122" customWidth="1"/>
    <col min="2312" max="2312" width="6.42578125" style="122" customWidth="1"/>
    <col min="2313" max="2313" width="11" style="122" customWidth="1"/>
    <col min="2314" max="2314" width="21.28515625" style="122" customWidth="1"/>
    <col min="2315" max="2315" width="6.42578125" style="122" customWidth="1"/>
    <col min="2316" max="2316" width="11" style="122" customWidth="1"/>
    <col min="2317" max="2317" width="21.28515625" style="122" customWidth="1"/>
    <col min="2318" max="2318" width="6.42578125" style="122" customWidth="1"/>
    <col min="2319" max="2319" width="11" style="122" customWidth="1"/>
    <col min="2320" max="2320" width="21.28515625" style="122" customWidth="1"/>
    <col min="2321" max="2321" width="6.42578125" style="122" customWidth="1"/>
    <col min="2322" max="2322" width="11" style="122" customWidth="1"/>
    <col min="2323" max="2323" width="21.28515625" style="122" customWidth="1"/>
    <col min="2324" max="2324" width="6.42578125" style="122" customWidth="1"/>
    <col min="2325" max="2325" width="11" style="122" customWidth="1"/>
    <col min="2326" max="2326" width="6" style="122" customWidth="1"/>
    <col min="2327" max="2327" width="13.42578125" style="122" customWidth="1"/>
    <col min="2328" max="2328" width="12.85546875" style="122" customWidth="1"/>
    <col min="2329" max="2330" width="7.5703125" style="122" customWidth="1"/>
    <col min="2331" max="2336" width="0" style="122" hidden="1" customWidth="1"/>
    <col min="2337" max="2560" width="9.140625" style="122"/>
    <col min="2561" max="2561" width="2.140625" style="122" customWidth="1"/>
    <col min="2562" max="2562" width="5.5703125" style="122" customWidth="1"/>
    <col min="2563" max="2563" width="0" style="122" hidden="1" customWidth="1"/>
    <col min="2564" max="2564" width="21.28515625" style="122" customWidth="1"/>
    <col min="2565" max="2565" width="6.42578125" style="122" customWidth="1"/>
    <col min="2566" max="2566" width="11" style="122" customWidth="1"/>
    <col min="2567" max="2567" width="21.28515625" style="122" customWidth="1"/>
    <col min="2568" max="2568" width="6.42578125" style="122" customWidth="1"/>
    <col min="2569" max="2569" width="11" style="122" customWidth="1"/>
    <col min="2570" max="2570" width="21.28515625" style="122" customWidth="1"/>
    <col min="2571" max="2571" width="6.42578125" style="122" customWidth="1"/>
    <col min="2572" max="2572" width="11" style="122" customWidth="1"/>
    <col min="2573" max="2573" width="21.28515625" style="122" customWidth="1"/>
    <col min="2574" max="2574" width="6.42578125" style="122" customWidth="1"/>
    <col min="2575" max="2575" width="11" style="122" customWidth="1"/>
    <col min="2576" max="2576" width="21.28515625" style="122" customWidth="1"/>
    <col min="2577" max="2577" width="6.42578125" style="122" customWidth="1"/>
    <col min="2578" max="2578" width="11" style="122" customWidth="1"/>
    <col min="2579" max="2579" width="21.28515625" style="122" customWidth="1"/>
    <col min="2580" max="2580" width="6.42578125" style="122" customWidth="1"/>
    <col min="2581" max="2581" width="11" style="122" customWidth="1"/>
    <col min="2582" max="2582" width="6" style="122" customWidth="1"/>
    <col min="2583" max="2583" width="13.42578125" style="122" customWidth="1"/>
    <col min="2584" max="2584" width="12.85546875" style="122" customWidth="1"/>
    <col min="2585" max="2586" width="7.5703125" style="122" customWidth="1"/>
    <col min="2587" max="2592" width="0" style="122" hidden="1" customWidth="1"/>
    <col min="2593" max="2816" width="9.140625" style="122"/>
    <col min="2817" max="2817" width="2.140625" style="122" customWidth="1"/>
    <col min="2818" max="2818" width="5.5703125" style="122" customWidth="1"/>
    <col min="2819" max="2819" width="0" style="122" hidden="1" customWidth="1"/>
    <col min="2820" max="2820" width="21.28515625" style="122" customWidth="1"/>
    <col min="2821" max="2821" width="6.42578125" style="122" customWidth="1"/>
    <col min="2822" max="2822" width="11" style="122" customWidth="1"/>
    <col min="2823" max="2823" width="21.28515625" style="122" customWidth="1"/>
    <col min="2824" max="2824" width="6.42578125" style="122" customWidth="1"/>
    <col min="2825" max="2825" width="11" style="122" customWidth="1"/>
    <col min="2826" max="2826" width="21.28515625" style="122" customWidth="1"/>
    <col min="2827" max="2827" width="6.42578125" style="122" customWidth="1"/>
    <col min="2828" max="2828" width="11" style="122" customWidth="1"/>
    <col min="2829" max="2829" width="21.28515625" style="122" customWidth="1"/>
    <col min="2830" max="2830" width="6.42578125" style="122" customWidth="1"/>
    <col min="2831" max="2831" width="11" style="122" customWidth="1"/>
    <col min="2832" max="2832" width="21.28515625" style="122" customWidth="1"/>
    <col min="2833" max="2833" width="6.42578125" style="122" customWidth="1"/>
    <col min="2834" max="2834" width="11" style="122" customWidth="1"/>
    <col min="2835" max="2835" width="21.28515625" style="122" customWidth="1"/>
    <col min="2836" max="2836" width="6.42578125" style="122" customWidth="1"/>
    <col min="2837" max="2837" width="11" style="122" customWidth="1"/>
    <col min="2838" max="2838" width="6" style="122" customWidth="1"/>
    <col min="2839" max="2839" width="13.42578125" style="122" customWidth="1"/>
    <col min="2840" max="2840" width="12.85546875" style="122" customWidth="1"/>
    <col min="2841" max="2842" width="7.5703125" style="122" customWidth="1"/>
    <col min="2843" max="2848" width="0" style="122" hidden="1" customWidth="1"/>
    <col min="2849" max="3072" width="9.140625" style="122"/>
    <col min="3073" max="3073" width="2.140625" style="122" customWidth="1"/>
    <col min="3074" max="3074" width="5.5703125" style="122" customWidth="1"/>
    <col min="3075" max="3075" width="0" style="122" hidden="1" customWidth="1"/>
    <col min="3076" max="3076" width="21.28515625" style="122" customWidth="1"/>
    <col min="3077" max="3077" width="6.42578125" style="122" customWidth="1"/>
    <col min="3078" max="3078" width="11" style="122" customWidth="1"/>
    <col min="3079" max="3079" width="21.28515625" style="122" customWidth="1"/>
    <col min="3080" max="3080" width="6.42578125" style="122" customWidth="1"/>
    <col min="3081" max="3081" width="11" style="122" customWidth="1"/>
    <col min="3082" max="3082" width="21.28515625" style="122" customWidth="1"/>
    <col min="3083" max="3083" width="6.42578125" style="122" customWidth="1"/>
    <col min="3084" max="3084" width="11" style="122" customWidth="1"/>
    <col min="3085" max="3085" width="21.28515625" style="122" customWidth="1"/>
    <col min="3086" max="3086" width="6.42578125" style="122" customWidth="1"/>
    <col min="3087" max="3087" width="11" style="122" customWidth="1"/>
    <col min="3088" max="3088" width="21.28515625" style="122" customWidth="1"/>
    <col min="3089" max="3089" width="6.42578125" style="122" customWidth="1"/>
    <col min="3090" max="3090" width="11" style="122" customWidth="1"/>
    <col min="3091" max="3091" width="21.28515625" style="122" customWidth="1"/>
    <col min="3092" max="3092" width="6.42578125" style="122" customWidth="1"/>
    <col min="3093" max="3093" width="11" style="122" customWidth="1"/>
    <col min="3094" max="3094" width="6" style="122" customWidth="1"/>
    <col min="3095" max="3095" width="13.42578125" style="122" customWidth="1"/>
    <col min="3096" max="3096" width="12.85546875" style="122" customWidth="1"/>
    <col min="3097" max="3098" width="7.5703125" style="122" customWidth="1"/>
    <col min="3099" max="3104" width="0" style="122" hidden="1" customWidth="1"/>
    <col min="3105" max="3328" width="9.140625" style="122"/>
    <col min="3329" max="3329" width="2.140625" style="122" customWidth="1"/>
    <col min="3330" max="3330" width="5.5703125" style="122" customWidth="1"/>
    <col min="3331" max="3331" width="0" style="122" hidden="1" customWidth="1"/>
    <col min="3332" max="3332" width="21.28515625" style="122" customWidth="1"/>
    <col min="3333" max="3333" width="6.42578125" style="122" customWidth="1"/>
    <col min="3334" max="3334" width="11" style="122" customWidth="1"/>
    <col min="3335" max="3335" width="21.28515625" style="122" customWidth="1"/>
    <col min="3336" max="3336" width="6.42578125" style="122" customWidth="1"/>
    <col min="3337" max="3337" width="11" style="122" customWidth="1"/>
    <col min="3338" max="3338" width="21.28515625" style="122" customWidth="1"/>
    <col min="3339" max="3339" width="6.42578125" style="122" customWidth="1"/>
    <col min="3340" max="3340" width="11" style="122" customWidth="1"/>
    <col min="3341" max="3341" width="21.28515625" style="122" customWidth="1"/>
    <col min="3342" max="3342" width="6.42578125" style="122" customWidth="1"/>
    <col min="3343" max="3343" width="11" style="122" customWidth="1"/>
    <col min="3344" max="3344" width="21.28515625" style="122" customWidth="1"/>
    <col min="3345" max="3345" width="6.42578125" style="122" customWidth="1"/>
    <col min="3346" max="3346" width="11" style="122" customWidth="1"/>
    <col min="3347" max="3347" width="21.28515625" style="122" customWidth="1"/>
    <col min="3348" max="3348" width="6.42578125" style="122" customWidth="1"/>
    <col min="3349" max="3349" width="11" style="122" customWidth="1"/>
    <col min="3350" max="3350" width="6" style="122" customWidth="1"/>
    <col min="3351" max="3351" width="13.42578125" style="122" customWidth="1"/>
    <col min="3352" max="3352" width="12.85546875" style="122" customWidth="1"/>
    <col min="3353" max="3354" width="7.5703125" style="122" customWidth="1"/>
    <col min="3355" max="3360" width="0" style="122" hidden="1" customWidth="1"/>
    <col min="3361" max="3584" width="9.140625" style="122"/>
    <col min="3585" max="3585" width="2.140625" style="122" customWidth="1"/>
    <col min="3586" max="3586" width="5.5703125" style="122" customWidth="1"/>
    <col min="3587" max="3587" width="0" style="122" hidden="1" customWidth="1"/>
    <col min="3588" max="3588" width="21.28515625" style="122" customWidth="1"/>
    <col min="3589" max="3589" width="6.42578125" style="122" customWidth="1"/>
    <col min="3590" max="3590" width="11" style="122" customWidth="1"/>
    <col min="3591" max="3591" width="21.28515625" style="122" customWidth="1"/>
    <col min="3592" max="3592" width="6.42578125" style="122" customWidth="1"/>
    <col min="3593" max="3593" width="11" style="122" customWidth="1"/>
    <col min="3594" max="3594" width="21.28515625" style="122" customWidth="1"/>
    <col min="3595" max="3595" width="6.42578125" style="122" customWidth="1"/>
    <col min="3596" max="3596" width="11" style="122" customWidth="1"/>
    <col min="3597" max="3597" width="21.28515625" style="122" customWidth="1"/>
    <col min="3598" max="3598" width="6.42578125" style="122" customWidth="1"/>
    <col min="3599" max="3599" width="11" style="122" customWidth="1"/>
    <col min="3600" max="3600" width="21.28515625" style="122" customWidth="1"/>
    <col min="3601" max="3601" width="6.42578125" style="122" customWidth="1"/>
    <col min="3602" max="3602" width="11" style="122" customWidth="1"/>
    <col min="3603" max="3603" width="21.28515625" style="122" customWidth="1"/>
    <col min="3604" max="3604" width="6.42578125" style="122" customWidth="1"/>
    <col min="3605" max="3605" width="11" style="122" customWidth="1"/>
    <col min="3606" max="3606" width="6" style="122" customWidth="1"/>
    <col min="3607" max="3607" width="13.42578125" style="122" customWidth="1"/>
    <col min="3608" max="3608" width="12.85546875" style="122" customWidth="1"/>
    <col min="3609" max="3610" width="7.5703125" style="122" customWidth="1"/>
    <col min="3611" max="3616" width="0" style="122" hidden="1" customWidth="1"/>
    <col min="3617" max="3840" width="9.140625" style="122"/>
    <col min="3841" max="3841" width="2.140625" style="122" customWidth="1"/>
    <col min="3842" max="3842" width="5.5703125" style="122" customWidth="1"/>
    <col min="3843" max="3843" width="0" style="122" hidden="1" customWidth="1"/>
    <col min="3844" max="3844" width="21.28515625" style="122" customWidth="1"/>
    <col min="3845" max="3845" width="6.42578125" style="122" customWidth="1"/>
    <col min="3846" max="3846" width="11" style="122" customWidth="1"/>
    <col min="3847" max="3847" width="21.28515625" style="122" customWidth="1"/>
    <col min="3848" max="3848" width="6.42578125" style="122" customWidth="1"/>
    <col min="3849" max="3849" width="11" style="122" customWidth="1"/>
    <col min="3850" max="3850" width="21.28515625" style="122" customWidth="1"/>
    <col min="3851" max="3851" width="6.42578125" style="122" customWidth="1"/>
    <col min="3852" max="3852" width="11" style="122" customWidth="1"/>
    <col min="3853" max="3853" width="21.28515625" style="122" customWidth="1"/>
    <col min="3854" max="3854" width="6.42578125" style="122" customWidth="1"/>
    <col min="3855" max="3855" width="11" style="122" customWidth="1"/>
    <col min="3856" max="3856" width="21.28515625" style="122" customWidth="1"/>
    <col min="3857" max="3857" width="6.42578125" style="122" customWidth="1"/>
    <col min="3858" max="3858" width="11" style="122" customWidth="1"/>
    <col min="3859" max="3859" width="21.28515625" style="122" customWidth="1"/>
    <col min="3860" max="3860" width="6.42578125" style="122" customWidth="1"/>
    <col min="3861" max="3861" width="11" style="122" customWidth="1"/>
    <col min="3862" max="3862" width="6" style="122" customWidth="1"/>
    <col min="3863" max="3863" width="13.42578125" style="122" customWidth="1"/>
    <col min="3864" max="3864" width="12.85546875" style="122" customWidth="1"/>
    <col min="3865" max="3866" width="7.5703125" style="122" customWidth="1"/>
    <col min="3867" max="3872" width="0" style="122" hidden="1" customWidth="1"/>
    <col min="3873" max="4096" width="9.140625" style="122"/>
    <col min="4097" max="4097" width="2.140625" style="122" customWidth="1"/>
    <col min="4098" max="4098" width="5.5703125" style="122" customWidth="1"/>
    <col min="4099" max="4099" width="0" style="122" hidden="1" customWidth="1"/>
    <col min="4100" max="4100" width="21.28515625" style="122" customWidth="1"/>
    <col min="4101" max="4101" width="6.42578125" style="122" customWidth="1"/>
    <col min="4102" max="4102" width="11" style="122" customWidth="1"/>
    <col min="4103" max="4103" width="21.28515625" style="122" customWidth="1"/>
    <col min="4104" max="4104" width="6.42578125" style="122" customWidth="1"/>
    <col min="4105" max="4105" width="11" style="122" customWidth="1"/>
    <col min="4106" max="4106" width="21.28515625" style="122" customWidth="1"/>
    <col min="4107" max="4107" width="6.42578125" style="122" customWidth="1"/>
    <col min="4108" max="4108" width="11" style="122" customWidth="1"/>
    <col min="4109" max="4109" width="21.28515625" style="122" customWidth="1"/>
    <col min="4110" max="4110" width="6.42578125" style="122" customWidth="1"/>
    <col min="4111" max="4111" width="11" style="122" customWidth="1"/>
    <col min="4112" max="4112" width="21.28515625" style="122" customWidth="1"/>
    <col min="4113" max="4113" width="6.42578125" style="122" customWidth="1"/>
    <col min="4114" max="4114" width="11" style="122" customWidth="1"/>
    <col min="4115" max="4115" width="21.28515625" style="122" customWidth="1"/>
    <col min="4116" max="4116" width="6.42578125" style="122" customWidth="1"/>
    <col min="4117" max="4117" width="11" style="122" customWidth="1"/>
    <col min="4118" max="4118" width="6" style="122" customWidth="1"/>
    <col min="4119" max="4119" width="13.42578125" style="122" customWidth="1"/>
    <col min="4120" max="4120" width="12.85546875" style="122" customWidth="1"/>
    <col min="4121" max="4122" width="7.5703125" style="122" customWidth="1"/>
    <col min="4123" max="4128" width="0" style="122" hidden="1" customWidth="1"/>
    <col min="4129" max="4352" width="9.140625" style="122"/>
    <col min="4353" max="4353" width="2.140625" style="122" customWidth="1"/>
    <col min="4354" max="4354" width="5.5703125" style="122" customWidth="1"/>
    <col min="4355" max="4355" width="0" style="122" hidden="1" customWidth="1"/>
    <col min="4356" max="4356" width="21.28515625" style="122" customWidth="1"/>
    <col min="4357" max="4357" width="6.42578125" style="122" customWidth="1"/>
    <col min="4358" max="4358" width="11" style="122" customWidth="1"/>
    <col min="4359" max="4359" width="21.28515625" style="122" customWidth="1"/>
    <col min="4360" max="4360" width="6.42578125" style="122" customWidth="1"/>
    <col min="4361" max="4361" width="11" style="122" customWidth="1"/>
    <col min="4362" max="4362" width="21.28515625" style="122" customWidth="1"/>
    <col min="4363" max="4363" width="6.42578125" style="122" customWidth="1"/>
    <col min="4364" max="4364" width="11" style="122" customWidth="1"/>
    <col min="4365" max="4365" width="21.28515625" style="122" customWidth="1"/>
    <col min="4366" max="4366" width="6.42578125" style="122" customWidth="1"/>
    <col min="4367" max="4367" width="11" style="122" customWidth="1"/>
    <col min="4368" max="4368" width="21.28515625" style="122" customWidth="1"/>
    <col min="4369" max="4369" width="6.42578125" style="122" customWidth="1"/>
    <col min="4370" max="4370" width="11" style="122" customWidth="1"/>
    <col min="4371" max="4371" width="21.28515625" style="122" customWidth="1"/>
    <col min="4372" max="4372" width="6.42578125" style="122" customWidth="1"/>
    <col min="4373" max="4373" width="11" style="122" customWidth="1"/>
    <col min="4374" max="4374" width="6" style="122" customWidth="1"/>
    <col min="4375" max="4375" width="13.42578125" style="122" customWidth="1"/>
    <col min="4376" max="4376" width="12.85546875" style="122" customWidth="1"/>
    <col min="4377" max="4378" width="7.5703125" style="122" customWidth="1"/>
    <col min="4379" max="4384" width="0" style="122" hidden="1" customWidth="1"/>
    <col min="4385" max="4608" width="9.140625" style="122"/>
    <col min="4609" max="4609" width="2.140625" style="122" customWidth="1"/>
    <col min="4610" max="4610" width="5.5703125" style="122" customWidth="1"/>
    <col min="4611" max="4611" width="0" style="122" hidden="1" customWidth="1"/>
    <col min="4612" max="4612" width="21.28515625" style="122" customWidth="1"/>
    <col min="4613" max="4613" width="6.42578125" style="122" customWidth="1"/>
    <col min="4614" max="4614" width="11" style="122" customWidth="1"/>
    <col min="4615" max="4615" width="21.28515625" style="122" customWidth="1"/>
    <col min="4616" max="4616" width="6.42578125" style="122" customWidth="1"/>
    <col min="4617" max="4617" width="11" style="122" customWidth="1"/>
    <col min="4618" max="4618" width="21.28515625" style="122" customWidth="1"/>
    <col min="4619" max="4619" width="6.42578125" style="122" customWidth="1"/>
    <col min="4620" max="4620" width="11" style="122" customWidth="1"/>
    <col min="4621" max="4621" width="21.28515625" style="122" customWidth="1"/>
    <col min="4622" max="4622" width="6.42578125" style="122" customWidth="1"/>
    <col min="4623" max="4623" width="11" style="122" customWidth="1"/>
    <col min="4624" max="4624" width="21.28515625" style="122" customWidth="1"/>
    <col min="4625" max="4625" width="6.42578125" style="122" customWidth="1"/>
    <col min="4626" max="4626" width="11" style="122" customWidth="1"/>
    <col min="4627" max="4627" width="21.28515625" style="122" customWidth="1"/>
    <col min="4628" max="4628" width="6.42578125" style="122" customWidth="1"/>
    <col min="4629" max="4629" width="11" style="122" customWidth="1"/>
    <col min="4630" max="4630" width="6" style="122" customWidth="1"/>
    <col min="4631" max="4631" width="13.42578125" style="122" customWidth="1"/>
    <col min="4632" max="4632" width="12.85546875" style="122" customWidth="1"/>
    <col min="4633" max="4634" width="7.5703125" style="122" customWidth="1"/>
    <col min="4635" max="4640" width="0" style="122" hidden="1" customWidth="1"/>
    <col min="4641" max="4864" width="9.140625" style="122"/>
    <col min="4865" max="4865" width="2.140625" style="122" customWidth="1"/>
    <col min="4866" max="4866" width="5.5703125" style="122" customWidth="1"/>
    <col min="4867" max="4867" width="0" style="122" hidden="1" customWidth="1"/>
    <col min="4868" max="4868" width="21.28515625" style="122" customWidth="1"/>
    <col min="4869" max="4869" width="6.42578125" style="122" customWidth="1"/>
    <col min="4870" max="4870" width="11" style="122" customWidth="1"/>
    <col min="4871" max="4871" width="21.28515625" style="122" customWidth="1"/>
    <col min="4872" max="4872" width="6.42578125" style="122" customWidth="1"/>
    <col min="4873" max="4873" width="11" style="122" customWidth="1"/>
    <col min="4874" max="4874" width="21.28515625" style="122" customWidth="1"/>
    <col min="4875" max="4875" width="6.42578125" style="122" customWidth="1"/>
    <col min="4876" max="4876" width="11" style="122" customWidth="1"/>
    <col min="4877" max="4877" width="21.28515625" style="122" customWidth="1"/>
    <col min="4878" max="4878" width="6.42578125" style="122" customWidth="1"/>
    <col min="4879" max="4879" width="11" style="122" customWidth="1"/>
    <col min="4880" max="4880" width="21.28515625" style="122" customWidth="1"/>
    <col min="4881" max="4881" width="6.42578125" style="122" customWidth="1"/>
    <col min="4882" max="4882" width="11" style="122" customWidth="1"/>
    <col min="4883" max="4883" width="21.28515625" style="122" customWidth="1"/>
    <col min="4884" max="4884" width="6.42578125" style="122" customWidth="1"/>
    <col min="4885" max="4885" width="11" style="122" customWidth="1"/>
    <col min="4886" max="4886" width="6" style="122" customWidth="1"/>
    <col min="4887" max="4887" width="13.42578125" style="122" customWidth="1"/>
    <col min="4888" max="4888" width="12.85546875" style="122" customWidth="1"/>
    <col min="4889" max="4890" width="7.5703125" style="122" customWidth="1"/>
    <col min="4891" max="4896" width="0" style="122" hidden="1" customWidth="1"/>
    <col min="4897" max="5120" width="9.140625" style="122"/>
    <col min="5121" max="5121" width="2.140625" style="122" customWidth="1"/>
    <col min="5122" max="5122" width="5.5703125" style="122" customWidth="1"/>
    <col min="5123" max="5123" width="0" style="122" hidden="1" customWidth="1"/>
    <col min="5124" max="5124" width="21.28515625" style="122" customWidth="1"/>
    <col min="5125" max="5125" width="6.42578125" style="122" customWidth="1"/>
    <col min="5126" max="5126" width="11" style="122" customWidth="1"/>
    <col min="5127" max="5127" width="21.28515625" style="122" customWidth="1"/>
    <col min="5128" max="5128" width="6.42578125" style="122" customWidth="1"/>
    <col min="5129" max="5129" width="11" style="122" customWidth="1"/>
    <col min="5130" max="5130" width="21.28515625" style="122" customWidth="1"/>
    <col min="5131" max="5131" width="6.42578125" style="122" customWidth="1"/>
    <col min="5132" max="5132" width="11" style="122" customWidth="1"/>
    <col min="5133" max="5133" width="21.28515625" style="122" customWidth="1"/>
    <col min="5134" max="5134" width="6.42578125" style="122" customWidth="1"/>
    <col min="5135" max="5135" width="11" style="122" customWidth="1"/>
    <col min="5136" max="5136" width="21.28515625" style="122" customWidth="1"/>
    <col min="5137" max="5137" width="6.42578125" style="122" customWidth="1"/>
    <col min="5138" max="5138" width="11" style="122" customWidth="1"/>
    <col min="5139" max="5139" width="21.28515625" style="122" customWidth="1"/>
    <col min="5140" max="5140" width="6.42578125" style="122" customWidth="1"/>
    <col min="5141" max="5141" width="11" style="122" customWidth="1"/>
    <col min="5142" max="5142" width="6" style="122" customWidth="1"/>
    <col min="5143" max="5143" width="13.42578125" style="122" customWidth="1"/>
    <col min="5144" max="5144" width="12.85546875" style="122" customWidth="1"/>
    <col min="5145" max="5146" width="7.5703125" style="122" customWidth="1"/>
    <col min="5147" max="5152" width="0" style="122" hidden="1" customWidth="1"/>
    <col min="5153" max="5376" width="9.140625" style="122"/>
    <col min="5377" max="5377" width="2.140625" style="122" customWidth="1"/>
    <col min="5378" max="5378" width="5.5703125" style="122" customWidth="1"/>
    <col min="5379" max="5379" width="0" style="122" hidden="1" customWidth="1"/>
    <col min="5380" max="5380" width="21.28515625" style="122" customWidth="1"/>
    <col min="5381" max="5381" width="6.42578125" style="122" customWidth="1"/>
    <col min="5382" max="5382" width="11" style="122" customWidth="1"/>
    <col min="5383" max="5383" width="21.28515625" style="122" customWidth="1"/>
    <col min="5384" max="5384" width="6.42578125" style="122" customWidth="1"/>
    <col min="5385" max="5385" width="11" style="122" customWidth="1"/>
    <col min="5386" max="5386" width="21.28515625" style="122" customWidth="1"/>
    <col min="5387" max="5387" width="6.42578125" style="122" customWidth="1"/>
    <col min="5388" max="5388" width="11" style="122" customWidth="1"/>
    <col min="5389" max="5389" width="21.28515625" style="122" customWidth="1"/>
    <col min="5390" max="5390" width="6.42578125" style="122" customWidth="1"/>
    <col min="5391" max="5391" width="11" style="122" customWidth="1"/>
    <col min="5392" max="5392" width="21.28515625" style="122" customWidth="1"/>
    <col min="5393" max="5393" width="6.42578125" style="122" customWidth="1"/>
    <col min="5394" max="5394" width="11" style="122" customWidth="1"/>
    <col min="5395" max="5395" width="21.28515625" style="122" customWidth="1"/>
    <col min="5396" max="5396" width="6.42578125" style="122" customWidth="1"/>
    <col min="5397" max="5397" width="11" style="122" customWidth="1"/>
    <col min="5398" max="5398" width="6" style="122" customWidth="1"/>
    <col min="5399" max="5399" width="13.42578125" style="122" customWidth="1"/>
    <col min="5400" max="5400" width="12.85546875" style="122" customWidth="1"/>
    <col min="5401" max="5402" width="7.5703125" style="122" customWidth="1"/>
    <col min="5403" max="5408" width="0" style="122" hidden="1" customWidth="1"/>
    <col min="5409" max="5632" width="9.140625" style="122"/>
    <col min="5633" max="5633" width="2.140625" style="122" customWidth="1"/>
    <col min="5634" max="5634" width="5.5703125" style="122" customWidth="1"/>
    <col min="5635" max="5635" width="0" style="122" hidden="1" customWidth="1"/>
    <col min="5636" max="5636" width="21.28515625" style="122" customWidth="1"/>
    <col min="5637" max="5637" width="6.42578125" style="122" customWidth="1"/>
    <col min="5638" max="5638" width="11" style="122" customWidth="1"/>
    <col min="5639" max="5639" width="21.28515625" style="122" customWidth="1"/>
    <col min="5640" max="5640" width="6.42578125" style="122" customWidth="1"/>
    <col min="5641" max="5641" width="11" style="122" customWidth="1"/>
    <col min="5642" max="5642" width="21.28515625" style="122" customWidth="1"/>
    <col min="5643" max="5643" width="6.42578125" style="122" customWidth="1"/>
    <col min="5644" max="5644" width="11" style="122" customWidth="1"/>
    <col min="5645" max="5645" width="21.28515625" style="122" customWidth="1"/>
    <col min="5646" max="5646" width="6.42578125" style="122" customWidth="1"/>
    <col min="5647" max="5647" width="11" style="122" customWidth="1"/>
    <col min="5648" max="5648" width="21.28515625" style="122" customWidth="1"/>
    <col min="5649" max="5649" width="6.42578125" style="122" customWidth="1"/>
    <col min="5650" max="5650" width="11" style="122" customWidth="1"/>
    <col min="5651" max="5651" width="21.28515625" style="122" customWidth="1"/>
    <col min="5652" max="5652" width="6.42578125" style="122" customWidth="1"/>
    <col min="5653" max="5653" width="11" style="122" customWidth="1"/>
    <col min="5654" max="5654" width="6" style="122" customWidth="1"/>
    <col min="5655" max="5655" width="13.42578125" style="122" customWidth="1"/>
    <col min="5656" max="5656" width="12.85546875" style="122" customWidth="1"/>
    <col min="5657" max="5658" width="7.5703125" style="122" customWidth="1"/>
    <col min="5659" max="5664" width="0" style="122" hidden="1" customWidth="1"/>
    <col min="5665" max="5888" width="9.140625" style="122"/>
    <col min="5889" max="5889" width="2.140625" style="122" customWidth="1"/>
    <col min="5890" max="5890" width="5.5703125" style="122" customWidth="1"/>
    <col min="5891" max="5891" width="0" style="122" hidden="1" customWidth="1"/>
    <col min="5892" max="5892" width="21.28515625" style="122" customWidth="1"/>
    <col min="5893" max="5893" width="6.42578125" style="122" customWidth="1"/>
    <col min="5894" max="5894" width="11" style="122" customWidth="1"/>
    <col min="5895" max="5895" width="21.28515625" style="122" customWidth="1"/>
    <col min="5896" max="5896" width="6.42578125" style="122" customWidth="1"/>
    <col min="5897" max="5897" width="11" style="122" customWidth="1"/>
    <col min="5898" max="5898" width="21.28515625" style="122" customWidth="1"/>
    <col min="5899" max="5899" width="6.42578125" style="122" customWidth="1"/>
    <col min="5900" max="5900" width="11" style="122" customWidth="1"/>
    <col min="5901" max="5901" width="21.28515625" style="122" customWidth="1"/>
    <col min="5902" max="5902" width="6.42578125" style="122" customWidth="1"/>
    <col min="5903" max="5903" width="11" style="122" customWidth="1"/>
    <col min="5904" max="5904" width="21.28515625" style="122" customWidth="1"/>
    <col min="5905" max="5905" width="6.42578125" style="122" customWidth="1"/>
    <col min="5906" max="5906" width="11" style="122" customWidth="1"/>
    <col min="5907" max="5907" width="21.28515625" style="122" customWidth="1"/>
    <col min="5908" max="5908" width="6.42578125" style="122" customWidth="1"/>
    <col min="5909" max="5909" width="11" style="122" customWidth="1"/>
    <col min="5910" max="5910" width="6" style="122" customWidth="1"/>
    <col min="5911" max="5911" width="13.42578125" style="122" customWidth="1"/>
    <col min="5912" max="5912" width="12.85546875" style="122" customWidth="1"/>
    <col min="5913" max="5914" width="7.5703125" style="122" customWidth="1"/>
    <col min="5915" max="5920" width="0" style="122" hidden="1" customWidth="1"/>
    <col min="5921" max="6144" width="9.140625" style="122"/>
    <col min="6145" max="6145" width="2.140625" style="122" customWidth="1"/>
    <col min="6146" max="6146" width="5.5703125" style="122" customWidth="1"/>
    <col min="6147" max="6147" width="0" style="122" hidden="1" customWidth="1"/>
    <col min="6148" max="6148" width="21.28515625" style="122" customWidth="1"/>
    <col min="6149" max="6149" width="6.42578125" style="122" customWidth="1"/>
    <col min="6150" max="6150" width="11" style="122" customWidth="1"/>
    <col min="6151" max="6151" width="21.28515625" style="122" customWidth="1"/>
    <col min="6152" max="6152" width="6.42578125" style="122" customWidth="1"/>
    <col min="6153" max="6153" width="11" style="122" customWidth="1"/>
    <col min="6154" max="6154" width="21.28515625" style="122" customWidth="1"/>
    <col min="6155" max="6155" width="6.42578125" style="122" customWidth="1"/>
    <col min="6156" max="6156" width="11" style="122" customWidth="1"/>
    <col min="6157" max="6157" width="21.28515625" style="122" customWidth="1"/>
    <col min="6158" max="6158" width="6.42578125" style="122" customWidth="1"/>
    <col min="6159" max="6159" width="11" style="122" customWidth="1"/>
    <col min="6160" max="6160" width="21.28515625" style="122" customWidth="1"/>
    <col min="6161" max="6161" width="6.42578125" style="122" customWidth="1"/>
    <col min="6162" max="6162" width="11" style="122" customWidth="1"/>
    <col min="6163" max="6163" width="21.28515625" style="122" customWidth="1"/>
    <col min="6164" max="6164" width="6.42578125" style="122" customWidth="1"/>
    <col min="6165" max="6165" width="11" style="122" customWidth="1"/>
    <col min="6166" max="6166" width="6" style="122" customWidth="1"/>
    <col min="6167" max="6167" width="13.42578125" style="122" customWidth="1"/>
    <col min="6168" max="6168" width="12.85546875" style="122" customWidth="1"/>
    <col min="6169" max="6170" width="7.5703125" style="122" customWidth="1"/>
    <col min="6171" max="6176" width="0" style="122" hidden="1" customWidth="1"/>
    <col min="6177" max="6400" width="9.140625" style="122"/>
    <col min="6401" max="6401" width="2.140625" style="122" customWidth="1"/>
    <col min="6402" max="6402" width="5.5703125" style="122" customWidth="1"/>
    <col min="6403" max="6403" width="0" style="122" hidden="1" customWidth="1"/>
    <col min="6404" max="6404" width="21.28515625" style="122" customWidth="1"/>
    <col min="6405" max="6405" width="6.42578125" style="122" customWidth="1"/>
    <col min="6406" max="6406" width="11" style="122" customWidth="1"/>
    <col min="6407" max="6407" width="21.28515625" style="122" customWidth="1"/>
    <col min="6408" max="6408" width="6.42578125" style="122" customWidth="1"/>
    <col min="6409" max="6409" width="11" style="122" customWidth="1"/>
    <col min="6410" max="6410" width="21.28515625" style="122" customWidth="1"/>
    <col min="6411" max="6411" width="6.42578125" style="122" customWidth="1"/>
    <col min="6412" max="6412" width="11" style="122" customWidth="1"/>
    <col min="6413" max="6413" width="21.28515625" style="122" customWidth="1"/>
    <col min="6414" max="6414" width="6.42578125" style="122" customWidth="1"/>
    <col min="6415" max="6415" width="11" style="122" customWidth="1"/>
    <col min="6416" max="6416" width="21.28515625" style="122" customWidth="1"/>
    <col min="6417" max="6417" width="6.42578125" style="122" customWidth="1"/>
    <col min="6418" max="6418" width="11" style="122" customWidth="1"/>
    <col min="6419" max="6419" width="21.28515625" style="122" customWidth="1"/>
    <col min="6420" max="6420" width="6.42578125" style="122" customWidth="1"/>
    <col min="6421" max="6421" width="11" style="122" customWidth="1"/>
    <col min="6422" max="6422" width="6" style="122" customWidth="1"/>
    <col min="6423" max="6423" width="13.42578125" style="122" customWidth="1"/>
    <col min="6424" max="6424" width="12.85546875" style="122" customWidth="1"/>
    <col min="6425" max="6426" width="7.5703125" style="122" customWidth="1"/>
    <col min="6427" max="6432" width="0" style="122" hidden="1" customWidth="1"/>
    <col min="6433" max="6656" width="9.140625" style="122"/>
    <col min="6657" max="6657" width="2.140625" style="122" customWidth="1"/>
    <col min="6658" max="6658" width="5.5703125" style="122" customWidth="1"/>
    <col min="6659" max="6659" width="0" style="122" hidden="1" customWidth="1"/>
    <col min="6660" max="6660" width="21.28515625" style="122" customWidth="1"/>
    <col min="6661" max="6661" width="6.42578125" style="122" customWidth="1"/>
    <col min="6662" max="6662" width="11" style="122" customWidth="1"/>
    <col min="6663" max="6663" width="21.28515625" style="122" customWidth="1"/>
    <col min="6664" max="6664" width="6.42578125" style="122" customWidth="1"/>
    <col min="6665" max="6665" width="11" style="122" customWidth="1"/>
    <col min="6666" max="6666" width="21.28515625" style="122" customWidth="1"/>
    <col min="6667" max="6667" width="6.42578125" style="122" customWidth="1"/>
    <col min="6668" max="6668" width="11" style="122" customWidth="1"/>
    <col min="6669" max="6669" width="21.28515625" style="122" customWidth="1"/>
    <col min="6670" max="6670" width="6.42578125" style="122" customWidth="1"/>
    <col min="6671" max="6671" width="11" style="122" customWidth="1"/>
    <col min="6672" max="6672" width="21.28515625" style="122" customWidth="1"/>
    <col min="6673" max="6673" width="6.42578125" style="122" customWidth="1"/>
    <col min="6674" max="6674" width="11" style="122" customWidth="1"/>
    <col min="6675" max="6675" width="21.28515625" style="122" customWidth="1"/>
    <col min="6676" max="6676" width="6.42578125" style="122" customWidth="1"/>
    <col min="6677" max="6677" width="11" style="122" customWidth="1"/>
    <col min="6678" max="6678" width="6" style="122" customWidth="1"/>
    <col min="6679" max="6679" width="13.42578125" style="122" customWidth="1"/>
    <col min="6680" max="6680" width="12.85546875" style="122" customWidth="1"/>
    <col min="6681" max="6682" width="7.5703125" style="122" customWidth="1"/>
    <col min="6683" max="6688" width="0" style="122" hidden="1" customWidth="1"/>
    <col min="6689" max="6912" width="9.140625" style="122"/>
    <col min="6913" max="6913" width="2.140625" style="122" customWidth="1"/>
    <col min="6914" max="6914" width="5.5703125" style="122" customWidth="1"/>
    <col min="6915" max="6915" width="0" style="122" hidden="1" customWidth="1"/>
    <col min="6916" max="6916" width="21.28515625" style="122" customWidth="1"/>
    <col min="6917" max="6917" width="6.42578125" style="122" customWidth="1"/>
    <col min="6918" max="6918" width="11" style="122" customWidth="1"/>
    <col min="6919" max="6919" width="21.28515625" style="122" customWidth="1"/>
    <col min="6920" max="6920" width="6.42578125" style="122" customWidth="1"/>
    <col min="6921" max="6921" width="11" style="122" customWidth="1"/>
    <col min="6922" max="6922" width="21.28515625" style="122" customWidth="1"/>
    <col min="6923" max="6923" width="6.42578125" style="122" customWidth="1"/>
    <col min="6924" max="6924" width="11" style="122" customWidth="1"/>
    <col min="6925" max="6925" width="21.28515625" style="122" customWidth="1"/>
    <col min="6926" max="6926" width="6.42578125" style="122" customWidth="1"/>
    <col min="6927" max="6927" width="11" style="122" customWidth="1"/>
    <col min="6928" max="6928" width="21.28515625" style="122" customWidth="1"/>
    <col min="6929" max="6929" width="6.42578125" style="122" customWidth="1"/>
    <col min="6930" max="6930" width="11" style="122" customWidth="1"/>
    <col min="6931" max="6931" width="21.28515625" style="122" customWidth="1"/>
    <col min="6932" max="6932" width="6.42578125" style="122" customWidth="1"/>
    <col min="6933" max="6933" width="11" style="122" customWidth="1"/>
    <col min="6934" max="6934" width="6" style="122" customWidth="1"/>
    <col min="6935" max="6935" width="13.42578125" style="122" customWidth="1"/>
    <col min="6936" max="6936" width="12.85546875" style="122" customWidth="1"/>
    <col min="6937" max="6938" width="7.5703125" style="122" customWidth="1"/>
    <col min="6939" max="6944" width="0" style="122" hidden="1" customWidth="1"/>
    <col min="6945" max="7168" width="9.140625" style="122"/>
    <col min="7169" max="7169" width="2.140625" style="122" customWidth="1"/>
    <col min="7170" max="7170" width="5.5703125" style="122" customWidth="1"/>
    <col min="7171" max="7171" width="0" style="122" hidden="1" customWidth="1"/>
    <col min="7172" max="7172" width="21.28515625" style="122" customWidth="1"/>
    <col min="7173" max="7173" width="6.42578125" style="122" customWidth="1"/>
    <col min="7174" max="7174" width="11" style="122" customWidth="1"/>
    <col min="7175" max="7175" width="21.28515625" style="122" customWidth="1"/>
    <col min="7176" max="7176" width="6.42578125" style="122" customWidth="1"/>
    <col min="7177" max="7177" width="11" style="122" customWidth="1"/>
    <col min="7178" max="7178" width="21.28515625" style="122" customWidth="1"/>
    <col min="7179" max="7179" width="6.42578125" style="122" customWidth="1"/>
    <col min="7180" max="7180" width="11" style="122" customWidth="1"/>
    <col min="7181" max="7181" width="21.28515625" style="122" customWidth="1"/>
    <col min="7182" max="7182" width="6.42578125" style="122" customWidth="1"/>
    <col min="7183" max="7183" width="11" style="122" customWidth="1"/>
    <col min="7184" max="7184" width="21.28515625" style="122" customWidth="1"/>
    <col min="7185" max="7185" width="6.42578125" style="122" customWidth="1"/>
    <col min="7186" max="7186" width="11" style="122" customWidth="1"/>
    <col min="7187" max="7187" width="21.28515625" style="122" customWidth="1"/>
    <col min="7188" max="7188" width="6.42578125" style="122" customWidth="1"/>
    <col min="7189" max="7189" width="11" style="122" customWidth="1"/>
    <col min="7190" max="7190" width="6" style="122" customWidth="1"/>
    <col min="7191" max="7191" width="13.42578125" style="122" customWidth="1"/>
    <col min="7192" max="7192" width="12.85546875" style="122" customWidth="1"/>
    <col min="7193" max="7194" width="7.5703125" style="122" customWidth="1"/>
    <col min="7195" max="7200" width="0" style="122" hidden="1" customWidth="1"/>
    <col min="7201" max="7424" width="9.140625" style="122"/>
    <col min="7425" max="7425" width="2.140625" style="122" customWidth="1"/>
    <col min="7426" max="7426" width="5.5703125" style="122" customWidth="1"/>
    <col min="7427" max="7427" width="0" style="122" hidden="1" customWidth="1"/>
    <col min="7428" max="7428" width="21.28515625" style="122" customWidth="1"/>
    <col min="7429" max="7429" width="6.42578125" style="122" customWidth="1"/>
    <col min="7430" max="7430" width="11" style="122" customWidth="1"/>
    <col min="7431" max="7431" width="21.28515625" style="122" customWidth="1"/>
    <col min="7432" max="7432" width="6.42578125" style="122" customWidth="1"/>
    <col min="7433" max="7433" width="11" style="122" customWidth="1"/>
    <col min="7434" max="7434" width="21.28515625" style="122" customWidth="1"/>
    <col min="7435" max="7435" width="6.42578125" style="122" customWidth="1"/>
    <col min="7436" max="7436" width="11" style="122" customWidth="1"/>
    <col min="7437" max="7437" width="21.28515625" style="122" customWidth="1"/>
    <col min="7438" max="7438" width="6.42578125" style="122" customWidth="1"/>
    <col min="7439" max="7439" width="11" style="122" customWidth="1"/>
    <col min="7440" max="7440" width="21.28515625" style="122" customWidth="1"/>
    <col min="7441" max="7441" width="6.42578125" style="122" customWidth="1"/>
    <col min="7442" max="7442" width="11" style="122" customWidth="1"/>
    <col min="7443" max="7443" width="21.28515625" style="122" customWidth="1"/>
    <col min="7444" max="7444" width="6.42578125" style="122" customWidth="1"/>
    <col min="7445" max="7445" width="11" style="122" customWidth="1"/>
    <col min="7446" max="7446" width="6" style="122" customWidth="1"/>
    <col min="7447" max="7447" width="13.42578125" style="122" customWidth="1"/>
    <col min="7448" max="7448" width="12.85546875" style="122" customWidth="1"/>
    <col min="7449" max="7450" width="7.5703125" style="122" customWidth="1"/>
    <col min="7451" max="7456" width="0" style="122" hidden="1" customWidth="1"/>
    <col min="7457" max="7680" width="9.140625" style="122"/>
    <col min="7681" max="7681" width="2.140625" style="122" customWidth="1"/>
    <col min="7682" max="7682" width="5.5703125" style="122" customWidth="1"/>
    <col min="7683" max="7683" width="0" style="122" hidden="1" customWidth="1"/>
    <col min="7684" max="7684" width="21.28515625" style="122" customWidth="1"/>
    <col min="7685" max="7685" width="6.42578125" style="122" customWidth="1"/>
    <col min="7686" max="7686" width="11" style="122" customWidth="1"/>
    <col min="7687" max="7687" width="21.28515625" style="122" customWidth="1"/>
    <col min="7688" max="7688" width="6.42578125" style="122" customWidth="1"/>
    <col min="7689" max="7689" width="11" style="122" customWidth="1"/>
    <col min="7690" max="7690" width="21.28515625" style="122" customWidth="1"/>
    <col min="7691" max="7691" width="6.42578125" style="122" customWidth="1"/>
    <col min="7692" max="7692" width="11" style="122" customWidth="1"/>
    <col min="7693" max="7693" width="21.28515625" style="122" customWidth="1"/>
    <col min="7694" max="7694" width="6.42578125" style="122" customWidth="1"/>
    <col min="7695" max="7695" width="11" style="122" customWidth="1"/>
    <col min="7696" max="7696" width="21.28515625" style="122" customWidth="1"/>
    <col min="7697" max="7697" width="6.42578125" style="122" customWidth="1"/>
    <col min="7698" max="7698" width="11" style="122" customWidth="1"/>
    <col min="7699" max="7699" width="21.28515625" style="122" customWidth="1"/>
    <col min="7700" max="7700" width="6.42578125" style="122" customWidth="1"/>
    <col min="7701" max="7701" width="11" style="122" customWidth="1"/>
    <col min="7702" max="7702" width="6" style="122" customWidth="1"/>
    <col min="7703" max="7703" width="13.42578125" style="122" customWidth="1"/>
    <col min="7704" max="7704" width="12.85546875" style="122" customWidth="1"/>
    <col min="7705" max="7706" width="7.5703125" style="122" customWidth="1"/>
    <col min="7707" max="7712" width="0" style="122" hidden="1" customWidth="1"/>
    <col min="7713" max="7936" width="9.140625" style="122"/>
    <col min="7937" max="7937" width="2.140625" style="122" customWidth="1"/>
    <col min="7938" max="7938" width="5.5703125" style="122" customWidth="1"/>
    <col min="7939" max="7939" width="0" style="122" hidden="1" customWidth="1"/>
    <col min="7940" max="7940" width="21.28515625" style="122" customWidth="1"/>
    <col min="7941" max="7941" width="6.42578125" style="122" customWidth="1"/>
    <col min="7942" max="7942" width="11" style="122" customWidth="1"/>
    <col min="7943" max="7943" width="21.28515625" style="122" customWidth="1"/>
    <col min="7944" max="7944" width="6.42578125" style="122" customWidth="1"/>
    <col min="7945" max="7945" width="11" style="122" customWidth="1"/>
    <col min="7946" max="7946" width="21.28515625" style="122" customWidth="1"/>
    <col min="7947" max="7947" width="6.42578125" style="122" customWidth="1"/>
    <col min="7948" max="7948" width="11" style="122" customWidth="1"/>
    <col min="7949" max="7949" width="21.28515625" style="122" customWidth="1"/>
    <col min="7950" max="7950" width="6.42578125" style="122" customWidth="1"/>
    <col min="7951" max="7951" width="11" style="122" customWidth="1"/>
    <col min="7952" max="7952" width="21.28515625" style="122" customWidth="1"/>
    <col min="7953" max="7953" width="6.42578125" style="122" customWidth="1"/>
    <col min="7954" max="7954" width="11" style="122" customWidth="1"/>
    <col min="7955" max="7955" width="21.28515625" style="122" customWidth="1"/>
    <col min="7956" max="7956" width="6.42578125" style="122" customWidth="1"/>
    <col min="7957" max="7957" width="11" style="122" customWidth="1"/>
    <col min="7958" max="7958" width="6" style="122" customWidth="1"/>
    <col min="7959" max="7959" width="13.42578125" style="122" customWidth="1"/>
    <col min="7960" max="7960" width="12.85546875" style="122" customWidth="1"/>
    <col min="7961" max="7962" width="7.5703125" style="122" customWidth="1"/>
    <col min="7963" max="7968" width="0" style="122" hidden="1" customWidth="1"/>
    <col min="7969" max="8192" width="9.140625" style="122"/>
    <col min="8193" max="8193" width="2.140625" style="122" customWidth="1"/>
    <col min="8194" max="8194" width="5.5703125" style="122" customWidth="1"/>
    <col min="8195" max="8195" width="0" style="122" hidden="1" customWidth="1"/>
    <col min="8196" max="8196" width="21.28515625" style="122" customWidth="1"/>
    <col min="8197" max="8197" width="6.42578125" style="122" customWidth="1"/>
    <col min="8198" max="8198" width="11" style="122" customWidth="1"/>
    <col min="8199" max="8199" width="21.28515625" style="122" customWidth="1"/>
    <col min="8200" max="8200" width="6.42578125" style="122" customWidth="1"/>
    <col min="8201" max="8201" width="11" style="122" customWidth="1"/>
    <col min="8202" max="8202" width="21.28515625" style="122" customWidth="1"/>
    <col min="8203" max="8203" width="6.42578125" style="122" customWidth="1"/>
    <col min="8204" max="8204" width="11" style="122" customWidth="1"/>
    <col min="8205" max="8205" width="21.28515625" style="122" customWidth="1"/>
    <col min="8206" max="8206" width="6.42578125" style="122" customWidth="1"/>
    <col min="8207" max="8207" width="11" style="122" customWidth="1"/>
    <col min="8208" max="8208" width="21.28515625" style="122" customWidth="1"/>
    <col min="8209" max="8209" width="6.42578125" style="122" customWidth="1"/>
    <col min="8210" max="8210" width="11" style="122" customWidth="1"/>
    <col min="8211" max="8211" width="21.28515625" style="122" customWidth="1"/>
    <col min="8212" max="8212" width="6.42578125" style="122" customWidth="1"/>
    <col min="8213" max="8213" width="11" style="122" customWidth="1"/>
    <col min="8214" max="8214" width="6" style="122" customWidth="1"/>
    <col min="8215" max="8215" width="13.42578125" style="122" customWidth="1"/>
    <col min="8216" max="8216" width="12.85546875" style="122" customWidth="1"/>
    <col min="8217" max="8218" width="7.5703125" style="122" customWidth="1"/>
    <col min="8219" max="8224" width="0" style="122" hidden="1" customWidth="1"/>
    <col min="8225" max="8448" width="9.140625" style="122"/>
    <col min="8449" max="8449" width="2.140625" style="122" customWidth="1"/>
    <col min="8450" max="8450" width="5.5703125" style="122" customWidth="1"/>
    <col min="8451" max="8451" width="0" style="122" hidden="1" customWidth="1"/>
    <col min="8452" max="8452" width="21.28515625" style="122" customWidth="1"/>
    <col min="8453" max="8453" width="6.42578125" style="122" customWidth="1"/>
    <col min="8454" max="8454" width="11" style="122" customWidth="1"/>
    <col min="8455" max="8455" width="21.28515625" style="122" customWidth="1"/>
    <col min="8456" max="8456" width="6.42578125" style="122" customWidth="1"/>
    <col min="8457" max="8457" width="11" style="122" customWidth="1"/>
    <col min="8458" max="8458" width="21.28515625" style="122" customWidth="1"/>
    <col min="8459" max="8459" width="6.42578125" style="122" customWidth="1"/>
    <col min="8460" max="8460" width="11" style="122" customWidth="1"/>
    <col min="8461" max="8461" width="21.28515625" style="122" customWidth="1"/>
    <col min="8462" max="8462" width="6.42578125" style="122" customWidth="1"/>
    <col min="8463" max="8463" width="11" style="122" customWidth="1"/>
    <col min="8464" max="8464" width="21.28515625" style="122" customWidth="1"/>
    <col min="8465" max="8465" width="6.42578125" style="122" customWidth="1"/>
    <col min="8466" max="8466" width="11" style="122" customWidth="1"/>
    <col min="8467" max="8467" width="21.28515625" style="122" customWidth="1"/>
    <col min="8468" max="8468" width="6.42578125" style="122" customWidth="1"/>
    <col min="8469" max="8469" width="11" style="122" customWidth="1"/>
    <col min="8470" max="8470" width="6" style="122" customWidth="1"/>
    <col min="8471" max="8471" width="13.42578125" style="122" customWidth="1"/>
    <col min="8472" max="8472" width="12.85546875" style="122" customWidth="1"/>
    <col min="8473" max="8474" width="7.5703125" style="122" customWidth="1"/>
    <col min="8475" max="8480" width="0" style="122" hidden="1" customWidth="1"/>
    <col min="8481" max="8704" width="9.140625" style="122"/>
    <col min="8705" max="8705" width="2.140625" style="122" customWidth="1"/>
    <col min="8706" max="8706" width="5.5703125" style="122" customWidth="1"/>
    <col min="8707" max="8707" width="0" style="122" hidden="1" customWidth="1"/>
    <col min="8708" max="8708" width="21.28515625" style="122" customWidth="1"/>
    <col min="8709" max="8709" width="6.42578125" style="122" customWidth="1"/>
    <col min="8710" max="8710" width="11" style="122" customWidth="1"/>
    <col min="8711" max="8711" width="21.28515625" style="122" customWidth="1"/>
    <col min="8712" max="8712" width="6.42578125" style="122" customWidth="1"/>
    <col min="8713" max="8713" width="11" style="122" customWidth="1"/>
    <col min="8714" max="8714" width="21.28515625" style="122" customWidth="1"/>
    <col min="8715" max="8715" width="6.42578125" style="122" customWidth="1"/>
    <col min="8716" max="8716" width="11" style="122" customWidth="1"/>
    <col min="8717" max="8717" width="21.28515625" style="122" customWidth="1"/>
    <col min="8718" max="8718" width="6.42578125" style="122" customWidth="1"/>
    <col min="8719" max="8719" width="11" style="122" customWidth="1"/>
    <col min="8720" max="8720" width="21.28515625" style="122" customWidth="1"/>
    <col min="8721" max="8721" width="6.42578125" style="122" customWidth="1"/>
    <col min="8722" max="8722" width="11" style="122" customWidth="1"/>
    <col min="8723" max="8723" width="21.28515625" style="122" customWidth="1"/>
    <col min="8724" max="8724" width="6.42578125" style="122" customWidth="1"/>
    <col min="8725" max="8725" width="11" style="122" customWidth="1"/>
    <col min="8726" max="8726" width="6" style="122" customWidth="1"/>
    <col min="8727" max="8727" width="13.42578125" style="122" customWidth="1"/>
    <col min="8728" max="8728" width="12.85546875" style="122" customWidth="1"/>
    <col min="8729" max="8730" width="7.5703125" style="122" customWidth="1"/>
    <col min="8731" max="8736" width="0" style="122" hidden="1" customWidth="1"/>
    <col min="8737" max="8960" width="9.140625" style="122"/>
    <col min="8961" max="8961" width="2.140625" style="122" customWidth="1"/>
    <col min="8962" max="8962" width="5.5703125" style="122" customWidth="1"/>
    <col min="8963" max="8963" width="0" style="122" hidden="1" customWidth="1"/>
    <col min="8964" max="8964" width="21.28515625" style="122" customWidth="1"/>
    <col min="8965" max="8965" width="6.42578125" style="122" customWidth="1"/>
    <col min="8966" max="8966" width="11" style="122" customWidth="1"/>
    <col min="8967" max="8967" width="21.28515625" style="122" customWidth="1"/>
    <col min="8968" max="8968" width="6.42578125" style="122" customWidth="1"/>
    <col min="8969" max="8969" width="11" style="122" customWidth="1"/>
    <col min="8970" max="8970" width="21.28515625" style="122" customWidth="1"/>
    <col min="8971" max="8971" width="6.42578125" style="122" customWidth="1"/>
    <col min="8972" max="8972" width="11" style="122" customWidth="1"/>
    <col min="8973" max="8973" width="21.28515625" style="122" customWidth="1"/>
    <col min="8974" max="8974" width="6.42578125" style="122" customWidth="1"/>
    <col min="8975" max="8975" width="11" style="122" customWidth="1"/>
    <col min="8976" max="8976" width="21.28515625" style="122" customWidth="1"/>
    <col min="8977" max="8977" width="6.42578125" style="122" customWidth="1"/>
    <col min="8978" max="8978" width="11" style="122" customWidth="1"/>
    <col min="8979" max="8979" width="21.28515625" style="122" customWidth="1"/>
    <col min="8980" max="8980" width="6.42578125" style="122" customWidth="1"/>
    <col min="8981" max="8981" width="11" style="122" customWidth="1"/>
    <col min="8982" max="8982" width="6" style="122" customWidth="1"/>
    <col min="8983" max="8983" width="13.42578125" style="122" customWidth="1"/>
    <col min="8984" max="8984" width="12.85546875" style="122" customWidth="1"/>
    <col min="8985" max="8986" width="7.5703125" style="122" customWidth="1"/>
    <col min="8987" max="8992" width="0" style="122" hidden="1" customWidth="1"/>
    <col min="8993" max="9216" width="9.140625" style="122"/>
    <col min="9217" max="9217" width="2.140625" style="122" customWidth="1"/>
    <col min="9218" max="9218" width="5.5703125" style="122" customWidth="1"/>
    <col min="9219" max="9219" width="0" style="122" hidden="1" customWidth="1"/>
    <col min="9220" max="9220" width="21.28515625" style="122" customWidth="1"/>
    <col min="9221" max="9221" width="6.42578125" style="122" customWidth="1"/>
    <col min="9222" max="9222" width="11" style="122" customWidth="1"/>
    <col min="9223" max="9223" width="21.28515625" style="122" customWidth="1"/>
    <col min="9224" max="9224" width="6.42578125" style="122" customWidth="1"/>
    <col min="9225" max="9225" width="11" style="122" customWidth="1"/>
    <col min="9226" max="9226" width="21.28515625" style="122" customWidth="1"/>
    <col min="9227" max="9227" width="6.42578125" style="122" customWidth="1"/>
    <col min="9228" max="9228" width="11" style="122" customWidth="1"/>
    <col min="9229" max="9229" width="21.28515625" style="122" customWidth="1"/>
    <col min="9230" max="9230" width="6.42578125" style="122" customWidth="1"/>
    <col min="9231" max="9231" width="11" style="122" customWidth="1"/>
    <col min="9232" max="9232" width="21.28515625" style="122" customWidth="1"/>
    <col min="9233" max="9233" width="6.42578125" style="122" customWidth="1"/>
    <col min="9234" max="9234" width="11" style="122" customWidth="1"/>
    <col min="9235" max="9235" width="21.28515625" style="122" customWidth="1"/>
    <col min="9236" max="9236" width="6.42578125" style="122" customWidth="1"/>
    <col min="9237" max="9237" width="11" style="122" customWidth="1"/>
    <col min="9238" max="9238" width="6" style="122" customWidth="1"/>
    <col min="9239" max="9239" width="13.42578125" style="122" customWidth="1"/>
    <col min="9240" max="9240" width="12.85546875" style="122" customWidth="1"/>
    <col min="9241" max="9242" width="7.5703125" style="122" customWidth="1"/>
    <col min="9243" max="9248" width="0" style="122" hidden="1" customWidth="1"/>
    <col min="9249" max="9472" width="9.140625" style="122"/>
    <col min="9473" max="9473" width="2.140625" style="122" customWidth="1"/>
    <col min="9474" max="9474" width="5.5703125" style="122" customWidth="1"/>
    <col min="9475" max="9475" width="0" style="122" hidden="1" customWidth="1"/>
    <col min="9476" max="9476" width="21.28515625" style="122" customWidth="1"/>
    <col min="9477" max="9477" width="6.42578125" style="122" customWidth="1"/>
    <col min="9478" max="9478" width="11" style="122" customWidth="1"/>
    <col min="9479" max="9479" width="21.28515625" style="122" customWidth="1"/>
    <col min="9480" max="9480" width="6.42578125" style="122" customWidth="1"/>
    <col min="9481" max="9481" width="11" style="122" customWidth="1"/>
    <col min="9482" max="9482" width="21.28515625" style="122" customWidth="1"/>
    <col min="9483" max="9483" width="6.42578125" style="122" customWidth="1"/>
    <col min="9484" max="9484" width="11" style="122" customWidth="1"/>
    <col min="9485" max="9485" width="21.28515625" style="122" customWidth="1"/>
    <col min="9486" max="9486" width="6.42578125" style="122" customWidth="1"/>
    <col min="9487" max="9487" width="11" style="122" customWidth="1"/>
    <col min="9488" max="9488" width="21.28515625" style="122" customWidth="1"/>
    <col min="9489" max="9489" width="6.42578125" style="122" customWidth="1"/>
    <col min="9490" max="9490" width="11" style="122" customWidth="1"/>
    <col min="9491" max="9491" width="21.28515625" style="122" customWidth="1"/>
    <col min="9492" max="9492" width="6.42578125" style="122" customWidth="1"/>
    <col min="9493" max="9493" width="11" style="122" customWidth="1"/>
    <col min="9494" max="9494" width="6" style="122" customWidth="1"/>
    <col min="9495" max="9495" width="13.42578125" style="122" customWidth="1"/>
    <col min="9496" max="9496" width="12.85546875" style="122" customWidth="1"/>
    <col min="9497" max="9498" width="7.5703125" style="122" customWidth="1"/>
    <col min="9499" max="9504" width="0" style="122" hidden="1" customWidth="1"/>
    <col min="9505" max="9728" width="9.140625" style="122"/>
    <col min="9729" max="9729" width="2.140625" style="122" customWidth="1"/>
    <col min="9730" max="9730" width="5.5703125" style="122" customWidth="1"/>
    <col min="9731" max="9731" width="0" style="122" hidden="1" customWidth="1"/>
    <col min="9732" max="9732" width="21.28515625" style="122" customWidth="1"/>
    <col min="9733" max="9733" width="6.42578125" style="122" customWidth="1"/>
    <col min="9734" max="9734" width="11" style="122" customWidth="1"/>
    <col min="9735" max="9735" width="21.28515625" style="122" customWidth="1"/>
    <col min="9736" max="9736" width="6.42578125" style="122" customWidth="1"/>
    <col min="9737" max="9737" width="11" style="122" customWidth="1"/>
    <col min="9738" max="9738" width="21.28515625" style="122" customWidth="1"/>
    <col min="9739" max="9739" width="6.42578125" style="122" customWidth="1"/>
    <col min="9740" max="9740" width="11" style="122" customWidth="1"/>
    <col min="9741" max="9741" width="21.28515625" style="122" customWidth="1"/>
    <col min="9742" max="9742" width="6.42578125" style="122" customWidth="1"/>
    <col min="9743" max="9743" width="11" style="122" customWidth="1"/>
    <col min="9744" max="9744" width="21.28515625" style="122" customWidth="1"/>
    <col min="9745" max="9745" width="6.42578125" style="122" customWidth="1"/>
    <col min="9746" max="9746" width="11" style="122" customWidth="1"/>
    <col min="9747" max="9747" width="21.28515625" style="122" customWidth="1"/>
    <col min="9748" max="9748" width="6.42578125" style="122" customWidth="1"/>
    <col min="9749" max="9749" width="11" style="122" customWidth="1"/>
    <col min="9750" max="9750" width="6" style="122" customWidth="1"/>
    <col min="9751" max="9751" width="13.42578125" style="122" customWidth="1"/>
    <col min="9752" max="9752" width="12.85546875" style="122" customWidth="1"/>
    <col min="9753" max="9754" width="7.5703125" style="122" customWidth="1"/>
    <col min="9755" max="9760" width="0" style="122" hidden="1" customWidth="1"/>
    <col min="9761" max="9984" width="9.140625" style="122"/>
    <col min="9985" max="9985" width="2.140625" style="122" customWidth="1"/>
    <col min="9986" max="9986" width="5.5703125" style="122" customWidth="1"/>
    <col min="9987" max="9987" width="0" style="122" hidden="1" customWidth="1"/>
    <col min="9988" max="9988" width="21.28515625" style="122" customWidth="1"/>
    <col min="9989" max="9989" width="6.42578125" style="122" customWidth="1"/>
    <col min="9990" max="9990" width="11" style="122" customWidth="1"/>
    <col min="9991" max="9991" width="21.28515625" style="122" customWidth="1"/>
    <col min="9992" max="9992" width="6.42578125" style="122" customWidth="1"/>
    <col min="9993" max="9993" width="11" style="122" customWidth="1"/>
    <col min="9994" max="9994" width="21.28515625" style="122" customWidth="1"/>
    <col min="9995" max="9995" width="6.42578125" style="122" customWidth="1"/>
    <col min="9996" max="9996" width="11" style="122" customWidth="1"/>
    <col min="9997" max="9997" width="21.28515625" style="122" customWidth="1"/>
    <col min="9998" max="9998" width="6.42578125" style="122" customWidth="1"/>
    <col min="9999" max="9999" width="11" style="122" customWidth="1"/>
    <col min="10000" max="10000" width="21.28515625" style="122" customWidth="1"/>
    <col min="10001" max="10001" width="6.42578125" style="122" customWidth="1"/>
    <col min="10002" max="10002" width="11" style="122" customWidth="1"/>
    <col min="10003" max="10003" width="21.28515625" style="122" customWidth="1"/>
    <col min="10004" max="10004" width="6.42578125" style="122" customWidth="1"/>
    <col min="10005" max="10005" width="11" style="122" customWidth="1"/>
    <col min="10006" max="10006" width="6" style="122" customWidth="1"/>
    <col min="10007" max="10007" width="13.42578125" style="122" customWidth="1"/>
    <col min="10008" max="10008" width="12.85546875" style="122" customWidth="1"/>
    <col min="10009" max="10010" width="7.5703125" style="122" customWidth="1"/>
    <col min="10011" max="10016" width="0" style="122" hidden="1" customWidth="1"/>
    <col min="10017" max="10240" width="9.140625" style="122"/>
    <col min="10241" max="10241" width="2.140625" style="122" customWidth="1"/>
    <col min="10242" max="10242" width="5.5703125" style="122" customWidth="1"/>
    <col min="10243" max="10243" width="0" style="122" hidden="1" customWidth="1"/>
    <col min="10244" max="10244" width="21.28515625" style="122" customWidth="1"/>
    <col min="10245" max="10245" width="6.42578125" style="122" customWidth="1"/>
    <col min="10246" max="10246" width="11" style="122" customWidth="1"/>
    <col min="10247" max="10247" width="21.28515625" style="122" customWidth="1"/>
    <col min="10248" max="10248" width="6.42578125" style="122" customWidth="1"/>
    <col min="10249" max="10249" width="11" style="122" customWidth="1"/>
    <col min="10250" max="10250" width="21.28515625" style="122" customWidth="1"/>
    <col min="10251" max="10251" width="6.42578125" style="122" customWidth="1"/>
    <col min="10252" max="10252" width="11" style="122" customWidth="1"/>
    <col min="10253" max="10253" width="21.28515625" style="122" customWidth="1"/>
    <col min="10254" max="10254" width="6.42578125" style="122" customWidth="1"/>
    <col min="10255" max="10255" width="11" style="122" customWidth="1"/>
    <col min="10256" max="10256" width="21.28515625" style="122" customWidth="1"/>
    <col min="10257" max="10257" width="6.42578125" style="122" customWidth="1"/>
    <col min="10258" max="10258" width="11" style="122" customWidth="1"/>
    <col min="10259" max="10259" width="21.28515625" style="122" customWidth="1"/>
    <col min="10260" max="10260" width="6.42578125" style="122" customWidth="1"/>
    <col min="10261" max="10261" width="11" style="122" customWidth="1"/>
    <col min="10262" max="10262" width="6" style="122" customWidth="1"/>
    <col min="10263" max="10263" width="13.42578125" style="122" customWidth="1"/>
    <col min="10264" max="10264" width="12.85546875" style="122" customWidth="1"/>
    <col min="10265" max="10266" width="7.5703125" style="122" customWidth="1"/>
    <col min="10267" max="10272" width="0" style="122" hidden="1" customWidth="1"/>
    <col min="10273" max="10496" width="9.140625" style="122"/>
    <col min="10497" max="10497" width="2.140625" style="122" customWidth="1"/>
    <col min="10498" max="10498" width="5.5703125" style="122" customWidth="1"/>
    <col min="10499" max="10499" width="0" style="122" hidden="1" customWidth="1"/>
    <col min="10500" max="10500" width="21.28515625" style="122" customWidth="1"/>
    <col min="10501" max="10501" width="6.42578125" style="122" customWidth="1"/>
    <col min="10502" max="10502" width="11" style="122" customWidth="1"/>
    <col min="10503" max="10503" width="21.28515625" style="122" customWidth="1"/>
    <col min="10504" max="10504" width="6.42578125" style="122" customWidth="1"/>
    <col min="10505" max="10505" width="11" style="122" customWidth="1"/>
    <col min="10506" max="10506" width="21.28515625" style="122" customWidth="1"/>
    <col min="10507" max="10507" width="6.42578125" style="122" customWidth="1"/>
    <col min="10508" max="10508" width="11" style="122" customWidth="1"/>
    <col min="10509" max="10509" width="21.28515625" style="122" customWidth="1"/>
    <col min="10510" max="10510" width="6.42578125" style="122" customWidth="1"/>
    <col min="10511" max="10511" width="11" style="122" customWidth="1"/>
    <col min="10512" max="10512" width="21.28515625" style="122" customWidth="1"/>
    <col min="10513" max="10513" width="6.42578125" style="122" customWidth="1"/>
    <col min="10514" max="10514" width="11" style="122" customWidth="1"/>
    <col min="10515" max="10515" width="21.28515625" style="122" customWidth="1"/>
    <col min="10516" max="10516" width="6.42578125" style="122" customWidth="1"/>
    <col min="10517" max="10517" width="11" style="122" customWidth="1"/>
    <col min="10518" max="10518" width="6" style="122" customWidth="1"/>
    <col min="10519" max="10519" width="13.42578125" style="122" customWidth="1"/>
    <col min="10520" max="10520" width="12.85546875" style="122" customWidth="1"/>
    <col min="10521" max="10522" width="7.5703125" style="122" customWidth="1"/>
    <col min="10523" max="10528" width="0" style="122" hidden="1" customWidth="1"/>
    <col min="10529" max="10752" width="9.140625" style="122"/>
    <col min="10753" max="10753" width="2.140625" style="122" customWidth="1"/>
    <col min="10754" max="10754" width="5.5703125" style="122" customWidth="1"/>
    <col min="10755" max="10755" width="0" style="122" hidden="1" customWidth="1"/>
    <col min="10756" max="10756" width="21.28515625" style="122" customWidth="1"/>
    <col min="10757" max="10757" width="6.42578125" style="122" customWidth="1"/>
    <col min="10758" max="10758" width="11" style="122" customWidth="1"/>
    <col min="10759" max="10759" width="21.28515625" style="122" customWidth="1"/>
    <col min="10760" max="10760" width="6.42578125" style="122" customWidth="1"/>
    <col min="10761" max="10761" width="11" style="122" customWidth="1"/>
    <col min="10762" max="10762" width="21.28515625" style="122" customWidth="1"/>
    <col min="10763" max="10763" width="6.42578125" style="122" customWidth="1"/>
    <col min="10764" max="10764" width="11" style="122" customWidth="1"/>
    <col min="10765" max="10765" width="21.28515625" style="122" customWidth="1"/>
    <col min="10766" max="10766" width="6.42578125" style="122" customWidth="1"/>
    <col min="10767" max="10767" width="11" style="122" customWidth="1"/>
    <col min="10768" max="10768" width="21.28515625" style="122" customWidth="1"/>
    <col min="10769" max="10769" width="6.42578125" style="122" customWidth="1"/>
    <col min="10770" max="10770" width="11" style="122" customWidth="1"/>
    <col min="10771" max="10771" width="21.28515625" style="122" customWidth="1"/>
    <col min="10772" max="10772" width="6.42578125" style="122" customWidth="1"/>
    <col min="10773" max="10773" width="11" style="122" customWidth="1"/>
    <col min="10774" max="10774" width="6" style="122" customWidth="1"/>
    <col min="10775" max="10775" width="13.42578125" style="122" customWidth="1"/>
    <col min="10776" max="10776" width="12.85546875" style="122" customWidth="1"/>
    <col min="10777" max="10778" width="7.5703125" style="122" customWidth="1"/>
    <col min="10779" max="10784" width="0" style="122" hidden="1" customWidth="1"/>
    <col min="10785" max="11008" width="9.140625" style="122"/>
    <col min="11009" max="11009" width="2.140625" style="122" customWidth="1"/>
    <col min="11010" max="11010" width="5.5703125" style="122" customWidth="1"/>
    <col min="11011" max="11011" width="0" style="122" hidden="1" customWidth="1"/>
    <col min="11012" max="11012" width="21.28515625" style="122" customWidth="1"/>
    <col min="11013" max="11013" width="6.42578125" style="122" customWidth="1"/>
    <col min="11014" max="11014" width="11" style="122" customWidth="1"/>
    <col min="11015" max="11015" width="21.28515625" style="122" customWidth="1"/>
    <col min="11016" max="11016" width="6.42578125" style="122" customWidth="1"/>
    <col min="11017" max="11017" width="11" style="122" customWidth="1"/>
    <col min="11018" max="11018" width="21.28515625" style="122" customWidth="1"/>
    <col min="11019" max="11019" width="6.42578125" style="122" customWidth="1"/>
    <col min="11020" max="11020" width="11" style="122" customWidth="1"/>
    <col min="11021" max="11021" width="21.28515625" style="122" customWidth="1"/>
    <col min="11022" max="11022" width="6.42578125" style="122" customWidth="1"/>
    <col min="11023" max="11023" width="11" style="122" customWidth="1"/>
    <col min="11024" max="11024" width="21.28515625" style="122" customWidth="1"/>
    <col min="11025" max="11025" width="6.42578125" style="122" customWidth="1"/>
    <col min="11026" max="11026" width="11" style="122" customWidth="1"/>
    <col min="11027" max="11027" width="21.28515625" style="122" customWidth="1"/>
    <col min="11028" max="11028" width="6.42578125" style="122" customWidth="1"/>
    <col min="11029" max="11029" width="11" style="122" customWidth="1"/>
    <col min="11030" max="11030" width="6" style="122" customWidth="1"/>
    <col min="11031" max="11031" width="13.42578125" style="122" customWidth="1"/>
    <col min="11032" max="11032" width="12.85546875" style="122" customWidth="1"/>
    <col min="11033" max="11034" width="7.5703125" style="122" customWidth="1"/>
    <col min="11035" max="11040" width="0" style="122" hidden="1" customWidth="1"/>
    <col min="11041" max="11264" width="9.140625" style="122"/>
    <col min="11265" max="11265" width="2.140625" style="122" customWidth="1"/>
    <col min="11266" max="11266" width="5.5703125" style="122" customWidth="1"/>
    <col min="11267" max="11267" width="0" style="122" hidden="1" customWidth="1"/>
    <col min="11268" max="11268" width="21.28515625" style="122" customWidth="1"/>
    <col min="11269" max="11269" width="6.42578125" style="122" customWidth="1"/>
    <col min="11270" max="11270" width="11" style="122" customWidth="1"/>
    <col min="11271" max="11271" width="21.28515625" style="122" customWidth="1"/>
    <col min="11272" max="11272" width="6.42578125" style="122" customWidth="1"/>
    <col min="11273" max="11273" width="11" style="122" customWidth="1"/>
    <col min="11274" max="11274" width="21.28515625" style="122" customWidth="1"/>
    <col min="11275" max="11275" width="6.42578125" style="122" customWidth="1"/>
    <col min="11276" max="11276" width="11" style="122" customWidth="1"/>
    <col min="11277" max="11277" width="21.28515625" style="122" customWidth="1"/>
    <col min="11278" max="11278" width="6.42578125" style="122" customWidth="1"/>
    <col min="11279" max="11279" width="11" style="122" customWidth="1"/>
    <col min="11280" max="11280" width="21.28515625" style="122" customWidth="1"/>
    <col min="11281" max="11281" width="6.42578125" style="122" customWidth="1"/>
    <col min="11282" max="11282" width="11" style="122" customWidth="1"/>
    <col min="11283" max="11283" width="21.28515625" style="122" customWidth="1"/>
    <col min="11284" max="11284" width="6.42578125" style="122" customWidth="1"/>
    <col min="11285" max="11285" width="11" style="122" customWidth="1"/>
    <col min="11286" max="11286" width="6" style="122" customWidth="1"/>
    <col min="11287" max="11287" width="13.42578125" style="122" customWidth="1"/>
    <col min="11288" max="11288" width="12.85546875" style="122" customWidth="1"/>
    <col min="11289" max="11290" width="7.5703125" style="122" customWidth="1"/>
    <col min="11291" max="11296" width="0" style="122" hidden="1" customWidth="1"/>
    <col min="11297" max="11520" width="9.140625" style="122"/>
    <col min="11521" max="11521" width="2.140625" style="122" customWidth="1"/>
    <col min="11522" max="11522" width="5.5703125" style="122" customWidth="1"/>
    <col min="11523" max="11523" width="0" style="122" hidden="1" customWidth="1"/>
    <col min="11524" max="11524" width="21.28515625" style="122" customWidth="1"/>
    <col min="11525" max="11525" width="6.42578125" style="122" customWidth="1"/>
    <col min="11526" max="11526" width="11" style="122" customWidth="1"/>
    <col min="11527" max="11527" width="21.28515625" style="122" customWidth="1"/>
    <col min="11528" max="11528" width="6.42578125" style="122" customWidth="1"/>
    <col min="11529" max="11529" width="11" style="122" customWidth="1"/>
    <col min="11530" max="11530" width="21.28515625" style="122" customWidth="1"/>
    <col min="11531" max="11531" width="6.42578125" style="122" customWidth="1"/>
    <col min="11532" max="11532" width="11" style="122" customWidth="1"/>
    <col min="11533" max="11533" width="21.28515625" style="122" customWidth="1"/>
    <col min="11534" max="11534" width="6.42578125" style="122" customWidth="1"/>
    <col min="11535" max="11535" width="11" style="122" customWidth="1"/>
    <col min="11536" max="11536" width="21.28515625" style="122" customWidth="1"/>
    <col min="11537" max="11537" width="6.42578125" style="122" customWidth="1"/>
    <col min="11538" max="11538" width="11" style="122" customWidth="1"/>
    <col min="11539" max="11539" width="21.28515625" style="122" customWidth="1"/>
    <col min="11540" max="11540" width="6.42578125" style="122" customWidth="1"/>
    <col min="11541" max="11541" width="11" style="122" customWidth="1"/>
    <col min="11542" max="11542" width="6" style="122" customWidth="1"/>
    <col min="11543" max="11543" width="13.42578125" style="122" customWidth="1"/>
    <col min="11544" max="11544" width="12.85546875" style="122" customWidth="1"/>
    <col min="11545" max="11546" width="7.5703125" style="122" customWidth="1"/>
    <col min="11547" max="11552" width="0" style="122" hidden="1" customWidth="1"/>
    <col min="11553" max="11776" width="9.140625" style="122"/>
    <col min="11777" max="11777" width="2.140625" style="122" customWidth="1"/>
    <col min="11778" max="11778" width="5.5703125" style="122" customWidth="1"/>
    <col min="11779" max="11779" width="0" style="122" hidden="1" customWidth="1"/>
    <col min="11780" max="11780" width="21.28515625" style="122" customWidth="1"/>
    <col min="11781" max="11781" width="6.42578125" style="122" customWidth="1"/>
    <col min="11782" max="11782" width="11" style="122" customWidth="1"/>
    <col min="11783" max="11783" width="21.28515625" style="122" customWidth="1"/>
    <col min="11784" max="11784" width="6.42578125" style="122" customWidth="1"/>
    <col min="11785" max="11785" width="11" style="122" customWidth="1"/>
    <col min="11786" max="11786" width="21.28515625" style="122" customWidth="1"/>
    <col min="11787" max="11787" width="6.42578125" style="122" customWidth="1"/>
    <col min="11788" max="11788" width="11" style="122" customWidth="1"/>
    <col min="11789" max="11789" width="21.28515625" style="122" customWidth="1"/>
    <col min="11790" max="11790" width="6.42578125" style="122" customWidth="1"/>
    <col min="11791" max="11791" width="11" style="122" customWidth="1"/>
    <col min="11792" max="11792" width="21.28515625" style="122" customWidth="1"/>
    <col min="11793" max="11793" width="6.42578125" style="122" customWidth="1"/>
    <col min="11794" max="11794" width="11" style="122" customWidth="1"/>
    <col min="11795" max="11795" width="21.28515625" style="122" customWidth="1"/>
    <col min="11796" max="11796" width="6.42578125" style="122" customWidth="1"/>
    <col min="11797" max="11797" width="11" style="122" customWidth="1"/>
    <col min="11798" max="11798" width="6" style="122" customWidth="1"/>
    <col min="11799" max="11799" width="13.42578125" style="122" customWidth="1"/>
    <col min="11800" max="11800" width="12.85546875" style="122" customWidth="1"/>
    <col min="11801" max="11802" width="7.5703125" style="122" customWidth="1"/>
    <col min="11803" max="11808" width="0" style="122" hidden="1" customWidth="1"/>
    <col min="11809" max="12032" width="9.140625" style="122"/>
    <col min="12033" max="12033" width="2.140625" style="122" customWidth="1"/>
    <col min="12034" max="12034" width="5.5703125" style="122" customWidth="1"/>
    <col min="12035" max="12035" width="0" style="122" hidden="1" customWidth="1"/>
    <col min="12036" max="12036" width="21.28515625" style="122" customWidth="1"/>
    <col min="12037" max="12037" width="6.42578125" style="122" customWidth="1"/>
    <col min="12038" max="12038" width="11" style="122" customWidth="1"/>
    <col min="12039" max="12039" width="21.28515625" style="122" customWidth="1"/>
    <col min="12040" max="12040" width="6.42578125" style="122" customWidth="1"/>
    <col min="12041" max="12041" width="11" style="122" customWidth="1"/>
    <col min="12042" max="12042" width="21.28515625" style="122" customWidth="1"/>
    <col min="12043" max="12043" width="6.42578125" style="122" customWidth="1"/>
    <col min="12044" max="12044" width="11" style="122" customWidth="1"/>
    <col min="12045" max="12045" width="21.28515625" style="122" customWidth="1"/>
    <col min="12046" max="12046" width="6.42578125" style="122" customWidth="1"/>
    <col min="12047" max="12047" width="11" style="122" customWidth="1"/>
    <col min="12048" max="12048" width="21.28515625" style="122" customWidth="1"/>
    <col min="12049" max="12049" width="6.42578125" style="122" customWidth="1"/>
    <col min="12050" max="12050" width="11" style="122" customWidth="1"/>
    <col min="12051" max="12051" width="21.28515625" style="122" customWidth="1"/>
    <col min="12052" max="12052" width="6.42578125" style="122" customWidth="1"/>
    <col min="12053" max="12053" width="11" style="122" customWidth="1"/>
    <col min="12054" max="12054" width="6" style="122" customWidth="1"/>
    <col min="12055" max="12055" width="13.42578125" style="122" customWidth="1"/>
    <col min="12056" max="12056" width="12.85546875" style="122" customWidth="1"/>
    <col min="12057" max="12058" width="7.5703125" style="122" customWidth="1"/>
    <col min="12059" max="12064" width="0" style="122" hidden="1" customWidth="1"/>
    <col min="12065" max="12288" width="9.140625" style="122"/>
    <col min="12289" max="12289" width="2.140625" style="122" customWidth="1"/>
    <col min="12290" max="12290" width="5.5703125" style="122" customWidth="1"/>
    <col min="12291" max="12291" width="0" style="122" hidden="1" customWidth="1"/>
    <col min="12292" max="12292" width="21.28515625" style="122" customWidth="1"/>
    <col min="12293" max="12293" width="6.42578125" style="122" customWidth="1"/>
    <col min="12294" max="12294" width="11" style="122" customWidth="1"/>
    <col min="12295" max="12295" width="21.28515625" style="122" customWidth="1"/>
    <col min="12296" max="12296" width="6.42578125" style="122" customWidth="1"/>
    <col min="12297" max="12297" width="11" style="122" customWidth="1"/>
    <col min="12298" max="12298" width="21.28515625" style="122" customWidth="1"/>
    <col min="12299" max="12299" width="6.42578125" style="122" customWidth="1"/>
    <col min="12300" max="12300" width="11" style="122" customWidth="1"/>
    <col min="12301" max="12301" width="21.28515625" style="122" customWidth="1"/>
    <col min="12302" max="12302" width="6.42578125" style="122" customWidth="1"/>
    <col min="12303" max="12303" width="11" style="122" customWidth="1"/>
    <col min="12304" max="12304" width="21.28515625" style="122" customWidth="1"/>
    <col min="12305" max="12305" width="6.42578125" style="122" customWidth="1"/>
    <col min="12306" max="12306" width="11" style="122" customWidth="1"/>
    <col min="12307" max="12307" width="21.28515625" style="122" customWidth="1"/>
    <col min="12308" max="12308" width="6.42578125" style="122" customWidth="1"/>
    <col min="12309" max="12309" width="11" style="122" customWidth="1"/>
    <col min="12310" max="12310" width="6" style="122" customWidth="1"/>
    <col min="12311" max="12311" width="13.42578125" style="122" customWidth="1"/>
    <col min="12312" max="12312" width="12.85546875" style="122" customWidth="1"/>
    <col min="12313" max="12314" width="7.5703125" style="122" customWidth="1"/>
    <col min="12315" max="12320" width="0" style="122" hidden="1" customWidth="1"/>
    <col min="12321" max="12544" width="9.140625" style="122"/>
    <col min="12545" max="12545" width="2.140625" style="122" customWidth="1"/>
    <col min="12546" max="12546" width="5.5703125" style="122" customWidth="1"/>
    <col min="12547" max="12547" width="0" style="122" hidden="1" customWidth="1"/>
    <col min="12548" max="12548" width="21.28515625" style="122" customWidth="1"/>
    <col min="12549" max="12549" width="6.42578125" style="122" customWidth="1"/>
    <col min="12550" max="12550" width="11" style="122" customWidth="1"/>
    <col min="12551" max="12551" width="21.28515625" style="122" customWidth="1"/>
    <col min="12552" max="12552" width="6.42578125" style="122" customWidth="1"/>
    <col min="12553" max="12553" width="11" style="122" customWidth="1"/>
    <col min="12554" max="12554" width="21.28515625" style="122" customWidth="1"/>
    <col min="12555" max="12555" width="6.42578125" style="122" customWidth="1"/>
    <col min="12556" max="12556" width="11" style="122" customWidth="1"/>
    <col min="12557" max="12557" width="21.28515625" style="122" customWidth="1"/>
    <col min="12558" max="12558" width="6.42578125" style="122" customWidth="1"/>
    <col min="12559" max="12559" width="11" style="122" customWidth="1"/>
    <col min="12560" max="12560" width="21.28515625" style="122" customWidth="1"/>
    <col min="12561" max="12561" width="6.42578125" style="122" customWidth="1"/>
    <col min="12562" max="12562" width="11" style="122" customWidth="1"/>
    <col min="12563" max="12563" width="21.28515625" style="122" customWidth="1"/>
    <col min="12564" max="12564" width="6.42578125" style="122" customWidth="1"/>
    <col min="12565" max="12565" width="11" style="122" customWidth="1"/>
    <col min="12566" max="12566" width="6" style="122" customWidth="1"/>
    <col min="12567" max="12567" width="13.42578125" style="122" customWidth="1"/>
    <col min="12568" max="12568" width="12.85546875" style="122" customWidth="1"/>
    <col min="12569" max="12570" width="7.5703125" style="122" customWidth="1"/>
    <col min="12571" max="12576" width="0" style="122" hidden="1" customWidth="1"/>
    <col min="12577" max="12800" width="9.140625" style="122"/>
    <col min="12801" max="12801" width="2.140625" style="122" customWidth="1"/>
    <col min="12802" max="12802" width="5.5703125" style="122" customWidth="1"/>
    <col min="12803" max="12803" width="0" style="122" hidden="1" customWidth="1"/>
    <col min="12804" max="12804" width="21.28515625" style="122" customWidth="1"/>
    <col min="12805" max="12805" width="6.42578125" style="122" customWidth="1"/>
    <col min="12806" max="12806" width="11" style="122" customWidth="1"/>
    <col min="12807" max="12807" width="21.28515625" style="122" customWidth="1"/>
    <col min="12808" max="12808" width="6.42578125" style="122" customWidth="1"/>
    <col min="12809" max="12809" width="11" style="122" customWidth="1"/>
    <col min="12810" max="12810" width="21.28515625" style="122" customWidth="1"/>
    <col min="12811" max="12811" width="6.42578125" style="122" customWidth="1"/>
    <col min="12812" max="12812" width="11" style="122" customWidth="1"/>
    <col min="12813" max="12813" width="21.28515625" style="122" customWidth="1"/>
    <col min="12814" max="12814" width="6.42578125" style="122" customWidth="1"/>
    <col min="12815" max="12815" width="11" style="122" customWidth="1"/>
    <col min="12816" max="12816" width="21.28515625" style="122" customWidth="1"/>
    <col min="12817" max="12817" width="6.42578125" style="122" customWidth="1"/>
    <col min="12818" max="12818" width="11" style="122" customWidth="1"/>
    <col min="12819" max="12819" width="21.28515625" style="122" customWidth="1"/>
    <col min="12820" max="12820" width="6.42578125" style="122" customWidth="1"/>
    <col min="12821" max="12821" width="11" style="122" customWidth="1"/>
    <col min="12822" max="12822" width="6" style="122" customWidth="1"/>
    <col min="12823" max="12823" width="13.42578125" style="122" customWidth="1"/>
    <col min="12824" max="12824" width="12.85546875" style="122" customWidth="1"/>
    <col min="12825" max="12826" width="7.5703125" style="122" customWidth="1"/>
    <col min="12827" max="12832" width="0" style="122" hidden="1" customWidth="1"/>
    <col min="12833" max="13056" width="9.140625" style="122"/>
    <col min="13057" max="13057" width="2.140625" style="122" customWidth="1"/>
    <col min="13058" max="13058" width="5.5703125" style="122" customWidth="1"/>
    <col min="13059" max="13059" width="0" style="122" hidden="1" customWidth="1"/>
    <col min="13060" max="13060" width="21.28515625" style="122" customWidth="1"/>
    <col min="13061" max="13061" width="6.42578125" style="122" customWidth="1"/>
    <col min="13062" max="13062" width="11" style="122" customWidth="1"/>
    <col min="13063" max="13063" width="21.28515625" style="122" customWidth="1"/>
    <col min="13064" max="13064" width="6.42578125" style="122" customWidth="1"/>
    <col min="13065" max="13065" width="11" style="122" customWidth="1"/>
    <col min="13066" max="13066" width="21.28515625" style="122" customWidth="1"/>
    <col min="13067" max="13067" width="6.42578125" style="122" customWidth="1"/>
    <col min="13068" max="13068" width="11" style="122" customWidth="1"/>
    <col min="13069" max="13069" width="21.28515625" style="122" customWidth="1"/>
    <col min="13070" max="13070" width="6.42578125" style="122" customWidth="1"/>
    <col min="13071" max="13071" width="11" style="122" customWidth="1"/>
    <col min="13072" max="13072" width="21.28515625" style="122" customWidth="1"/>
    <col min="13073" max="13073" width="6.42578125" style="122" customWidth="1"/>
    <col min="13074" max="13074" width="11" style="122" customWidth="1"/>
    <col min="13075" max="13075" width="21.28515625" style="122" customWidth="1"/>
    <col min="13076" max="13076" width="6.42578125" style="122" customWidth="1"/>
    <col min="13077" max="13077" width="11" style="122" customWidth="1"/>
    <col min="13078" max="13078" width="6" style="122" customWidth="1"/>
    <col min="13079" max="13079" width="13.42578125" style="122" customWidth="1"/>
    <col min="13080" max="13080" width="12.85546875" style="122" customWidth="1"/>
    <col min="13081" max="13082" width="7.5703125" style="122" customWidth="1"/>
    <col min="13083" max="13088" width="0" style="122" hidden="1" customWidth="1"/>
    <col min="13089" max="13312" width="9.140625" style="122"/>
    <col min="13313" max="13313" width="2.140625" style="122" customWidth="1"/>
    <col min="13314" max="13314" width="5.5703125" style="122" customWidth="1"/>
    <col min="13315" max="13315" width="0" style="122" hidden="1" customWidth="1"/>
    <col min="13316" max="13316" width="21.28515625" style="122" customWidth="1"/>
    <col min="13317" max="13317" width="6.42578125" style="122" customWidth="1"/>
    <col min="13318" max="13318" width="11" style="122" customWidth="1"/>
    <col min="13319" max="13319" width="21.28515625" style="122" customWidth="1"/>
    <col min="13320" max="13320" width="6.42578125" style="122" customWidth="1"/>
    <col min="13321" max="13321" width="11" style="122" customWidth="1"/>
    <col min="13322" max="13322" width="21.28515625" style="122" customWidth="1"/>
    <col min="13323" max="13323" width="6.42578125" style="122" customWidth="1"/>
    <col min="13324" max="13324" width="11" style="122" customWidth="1"/>
    <col min="13325" max="13325" width="21.28515625" style="122" customWidth="1"/>
    <col min="13326" max="13326" width="6.42578125" style="122" customWidth="1"/>
    <col min="13327" max="13327" width="11" style="122" customWidth="1"/>
    <col min="13328" max="13328" width="21.28515625" style="122" customWidth="1"/>
    <col min="13329" max="13329" width="6.42578125" style="122" customWidth="1"/>
    <col min="13330" max="13330" width="11" style="122" customWidth="1"/>
    <col min="13331" max="13331" width="21.28515625" style="122" customWidth="1"/>
    <col min="13332" max="13332" width="6.42578125" style="122" customWidth="1"/>
    <col min="13333" max="13333" width="11" style="122" customWidth="1"/>
    <col min="13334" max="13334" width="6" style="122" customWidth="1"/>
    <col min="13335" max="13335" width="13.42578125" style="122" customWidth="1"/>
    <col min="13336" max="13336" width="12.85546875" style="122" customWidth="1"/>
    <col min="13337" max="13338" width="7.5703125" style="122" customWidth="1"/>
    <col min="13339" max="13344" width="0" style="122" hidden="1" customWidth="1"/>
    <col min="13345" max="13568" width="9.140625" style="122"/>
    <col min="13569" max="13569" width="2.140625" style="122" customWidth="1"/>
    <col min="13570" max="13570" width="5.5703125" style="122" customWidth="1"/>
    <col min="13571" max="13571" width="0" style="122" hidden="1" customWidth="1"/>
    <col min="13572" max="13572" width="21.28515625" style="122" customWidth="1"/>
    <col min="13573" max="13573" width="6.42578125" style="122" customWidth="1"/>
    <col min="13574" max="13574" width="11" style="122" customWidth="1"/>
    <col min="13575" max="13575" width="21.28515625" style="122" customWidth="1"/>
    <col min="13576" max="13576" width="6.42578125" style="122" customWidth="1"/>
    <col min="13577" max="13577" width="11" style="122" customWidth="1"/>
    <col min="13578" max="13578" width="21.28515625" style="122" customWidth="1"/>
    <col min="13579" max="13579" width="6.42578125" style="122" customWidth="1"/>
    <col min="13580" max="13580" width="11" style="122" customWidth="1"/>
    <col min="13581" max="13581" width="21.28515625" style="122" customWidth="1"/>
    <col min="13582" max="13582" width="6.42578125" style="122" customWidth="1"/>
    <col min="13583" max="13583" width="11" style="122" customWidth="1"/>
    <col min="13584" max="13584" width="21.28515625" style="122" customWidth="1"/>
    <col min="13585" max="13585" width="6.42578125" style="122" customWidth="1"/>
    <col min="13586" max="13586" width="11" style="122" customWidth="1"/>
    <col min="13587" max="13587" width="21.28515625" style="122" customWidth="1"/>
    <col min="13588" max="13588" width="6.42578125" style="122" customWidth="1"/>
    <col min="13589" max="13589" width="11" style="122" customWidth="1"/>
    <col min="13590" max="13590" width="6" style="122" customWidth="1"/>
    <col min="13591" max="13591" width="13.42578125" style="122" customWidth="1"/>
    <col min="13592" max="13592" width="12.85546875" style="122" customWidth="1"/>
    <col min="13593" max="13594" width="7.5703125" style="122" customWidth="1"/>
    <col min="13595" max="13600" width="0" style="122" hidden="1" customWidth="1"/>
    <col min="13601" max="13824" width="9.140625" style="122"/>
    <col min="13825" max="13825" width="2.140625" style="122" customWidth="1"/>
    <col min="13826" max="13826" width="5.5703125" style="122" customWidth="1"/>
    <col min="13827" max="13827" width="0" style="122" hidden="1" customWidth="1"/>
    <col min="13828" max="13828" width="21.28515625" style="122" customWidth="1"/>
    <col min="13829" max="13829" width="6.42578125" style="122" customWidth="1"/>
    <col min="13830" max="13830" width="11" style="122" customWidth="1"/>
    <col min="13831" max="13831" width="21.28515625" style="122" customWidth="1"/>
    <col min="13832" max="13832" width="6.42578125" style="122" customWidth="1"/>
    <col min="13833" max="13833" width="11" style="122" customWidth="1"/>
    <col min="13834" max="13834" width="21.28515625" style="122" customWidth="1"/>
    <col min="13835" max="13835" width="6.42578125" style="122" customWidth="1"/>
    <col min="13836" max="13836" width="11" style="122" customWidth="1"/>
    <col min="13837" max="13837" width="21.28515625" style="122" customWidth="1"/>
    <col min="13838" max="13838" width="6.42578125" style="122" customWidth="1"/>
    <col min="13839" max="13839" width="11" style="122" customWidth="1"/>
    <col min="13840" max="13840" width="21.28515625" style="122" customWidth="1"/>
    <col min="13841" max="13841" width="6.42578125" style="122" customWidth="1"/>
    <col min="13842" max="13842" width="11" style="122" customWidth="1"/>
    <col min="13843" max="13843" width="21.28515625" style="122" customWidth="1"/>
    <col min="13844" max="13844" width="6.42578125" style="122" customWidth="1"/>
    <col min="13845" max="13845" width="11" style="122" customWidth="1"/>
    <col min="13846" max="13846" width="6" style="122" customWidth="1"/>
    <col min="13847" max="13847" width="13.42578125" style="122" customWidth="1"/>
    <col min="13848" max="13848" width="12.85546875" style="122" customWidth="1"/>
    <col min="13849" max="13850" width="7.5703125" style="122" customWidth="1"/>
    <col min="13851" max="13856" width="0" style="122" hidden="1" customWidth="1"/>
    <col min="13857" max="14080" width="9.140625" style="122"/>
    <col min="14081" max="14081" width="2.140625" style="122" customWidth="1"/>
    <col min="14082" max="14082" width="5.5703125" style="122" customWidth="1"/>
    <col min="14083" max="14083" width="0" style="122" hidden="1" customWidth="1"/>
    <col min="14084" max="14084" width="21.28515625" style="122" customWidth="1"/>
    <col min="14085" max="14085" width="6.42578125" style="122" customWidth="1"/>
    <col min="14086" max="14086" width="11" style="122" customWidth="1"/>
    <col min="14087" max="14087" width="21.28515625" style="122" customWidth="1"/>
    <col min="14088" max="14088" width="6.42578125" style="122" customWidth="1"/>
    <col min="14089" max="14089" width="11" style="122" customWidth="1"/>
    <col min="14090" max="14090" width="21.28515625" style="122" customWidth="1"/>
    <col min="14091" max="14091" width="6.42578125" style="122" customWidth="1"/>
    <col min="14092" max="14092" width="11" style="122" customWidth="1"/>
    <col min="14093" max="14093" width="21.28515625" style="122" customWidth="1"/>
    <col min="14094" max="14094" width="6.42578125" style="122" customWidth="1"/>
    <col min="14095" max="14095" width="11" style="122" customWidth="1"/>
    <col min="14096" max="14096" width="21.28515625" style="122" customWidth="1"/>
    <col min="14097" max="14097" width="6.42578125" style="122" customWidth="1"/>
    <col min="14098" max="14098" width="11" style="122" customWidth="1"/>
    <col min="14099" max="14099" width="21.28515625" style="122" customWidth="1"/>
    <col min="14100" max="14100" width="6.42578125" style="122" customWidth="1"/>
    <col min="14101" max="14101" width="11" style="122" customWidth="1"/>
    <col min="14102" max="14102" width="6" style="122" customWidth="1"/>
    <col min="14103" max="14103" width="13.42578125" style="122" customWidth="1"/>
    <col min="14104" max="14104" width="12.85546875" style="122" customWidth="1"/>
    <col min="14105" max="14106" width="7.5703125" style="122" customWidth="1"/>
    <col min="14107" max="14112" width="0" style="122" hidden="1" customWidth="1"/>
    <col min="14113" max="14336" width="9.140625" style="122"/>
    <col min="14337" max="14337" width="2.140625" style="122" customWidth="1"/>
    <col min="14338" max="14338" width="5.5703125" style="122" customWidth="1"/>
    <col min="14339" max="14339" width="0" style="122" hidden="1" customWidth="1"/>
    <col min="14340" max="14340" width="21.28515625" style="122" customWidth="1"/>
    <col min="14341" max="14341" width="6.42578125" style="122" customWidth="1"/>
    <col min="14342" max="14342" width="11" style="122" customWidth="1"/>
    <col min="14343" max="14343" width="21.28515625" style="122" customWidth="1"/>
    <col min="14344" max="14344" width="6.42578125" style="122" customWidth="1"/>
    <col min="14345" max="14345" width="11" style="122" customWidth="1"/>
    <col min="14346" max="14346" width="21.28515625" style="122" customWidth="1"/>
    <col min="14347" max="14347" width="6.42578125" style="122" customWidth="1"/>
    <col min="14348" max="14348" width="11" style="122" customWidth="1"/>
    <col min="14349" max="14349" width="21.28515625" style="122" customWidth="1"/>
    <col min="14350" max="14350" width="6.42578125" style="122" customWidth="1"/>
    <col min="14351" max="14351" width="11" style="122" customWidth="1"/>
    <col min="14352" max="14352" width="21.28515625" style="122" customWidth="1"/>
    <col min="14353" max="14353" width="6.42578125" style="122" customWidth="1"/>
    <col min="14354" max="14354" width="11" style="122" customWidth="1"/>
    <col min="14355" max="14355" width="21.28515625" style="122" customWidth="1"/>
    <col min="14356" max="14356" width="6.42578125" style="122" customWidth="1"/>
    <col min="14357" max="14357" width="11" style="122" customWidth="1"/>
    <col min="14358" max="14358" width="6" style="122" customWidth="1"/>
    <col min="14359" max="14359" width="13.42578125" style="122" customWidth="1"/>
    <col min="14360" max="14360" width="12.85546875" style="122" customWidth="1"/>
    <col min="14361" max="14362" width="7.5703125" style="122" customWidth="1"/>
    <col min="14363" max="14368" width="0" style="122" hidden="1" customWidth="1"/>
    <col min="14369" max="14592" width="9.140625" style="122"/>
    <col min="14593" max="14593" width="2.140625" style="122" customWidth="1"/>
    <col min="14594" max="14594" width="5.5703125" style="122" customWidth="1"/>
    <col min="14595" max="14595" width="0" style="122" hidden="1" customWidth="1"/>
    <col min="14596" max="14596" width="21.28515625" style="122" customWidth="1"/>
    <col min="14597" max="14597" width="6.42578125" style="122" customWidth="1"/>
    <col min="14598" max="14598" width="11" style="122" customWidth="1"/>
    <col min="14599" max="14599" width="21.28515625" style="122" customWidth="1"/>
    <col min="14600" max="14600" width="6.42578125" style="122" customWidth="1"/>
    <col min="14601" max="14601" width="11" style="122" customWidth="1"/>
    <col min="14602" max="14602" width="21.28515625" style="122" customWidth="1"/>
    <col min="14603" max="14603" width="6.42578125" style="122" customWidth="1"/>
    <col min="14604" max="14604" width="11" style="122" customWidth="1"/>
    <col min="14605" max="14605" width="21.28515625" style="122" customWidth="1"/>
    <col min="14606" max="14606" width="6.42578125" style="122" customWidth="1"/>
    <col min="14607" max="14607" width="11" style="122" customWidth="1"/>
    <col min="14608" max="14608" width="21.28515625" style="122" customWidth="1"/>
    <col min="14609" max="14609" width="6.42578125" style="122" customWidth="1"/>
    <col min="14610" max="14610" width="11" style="122" customWidth="1"/>
    <col min="14611" max="14611" width="21.28515625" style="122" customWidth="1"/>
    <col min="14612" max="14612" width="6.42578125" style="122" customWidth="1"/>
    <col min="14613" max="14613" width="11" style="122" customWidth="1"/>
    <col min="14614" max="14614" width="6" style="122" customWidth="1"/>
    <col min="14615" max="14615" width="13.42578125" style="122" customWidth="1"/>
    <col min="14616" max="14616" width="12.85546875" style="122" customWidth="1"/>
    <col min="14617" max="14618" width="7.5703125" style="122" customWidth="1"/>
    <col min="14619" max="14624" width="0" style="122" hidden="1" customWidth="1"/>
    <col min="14625" max="14848" width="9.140625" style="122"/>
    <col min="14849" max="14849" width="2.140625" style="122" customWidth="1"/>
    <col min="14850" max="14850" width="5.5703125" style="122" customWidth="1"/>
    <col min="14851" max="14851" width="0" style="122" hidden="1" customWidth="1"/>
    <col min="14852" max="14852" width="21.28515625" style="122" customWidth="1"/>
    <col min="14853" max="14853" width="6.42578125" style="122" customWidth="1"/>
    <col min="14854" max="14854" width="11" style="122" customWidth="1"/>
    <col min="14855" max="14855" width="21.28515625" style="122" customWidth="1"/>
    <col min="14856" max="14856" width="6.42578125" style="122" customWidth="1"/>
    <col min="14857" max="14857" width="11" style="122" customWidth="1"/>
    <col min="14858" max="14858" width="21.28515625" style="122" customWidth="1"/>
    <col min="14859" max="14859" width="6.42578125" style="122" customWidth="1"/>
    <col min="14860" max="14860" width="11" style="122" customWidth="1"/>
    <col min="14861" max="14861" width="21.28515625" style="122" customWidth="1"/>
    <col min="14862" max="14862" width="6.42578125" style="122" customWidth="1"/>
    <col min="14863" max="14863" width="11" style="122" customWidth="1"/>
    <col min="14864" max="14864" width="21.28515625" style="122" customWidth="1"/>
    <col min="14865" max="14865" width="6.42578125" style="122" customWidth="1"/>
    <col min="14866" max="14866" width="11" style="122" customWidth="1"/>
    <col min="14867" max="14867" width="21.28515625" style="122" customWidth="1"/>
    <col min="14868" max="14868" width="6.42578125" style="122" customWidth="1"/>
    <col min="14869" max="14869" width="11" style="122" customWidth="1"/>
    <col min="14870" max="14870" width="6" style="122" customWidth="1"/>
    <col min="14871" max="14871" width="13.42578125" style="122" customWidth="1"/>
    <col min="14872" max="14872" width="12.85546875" style="122" customWidth="1"/>
    <col min="14873" max="14874" width="7.5703125" style="122" customWidth="1"/>
    <col min="14875" max="14880" width="0" style="122" hidden="1" customWidth="1"/>
    <col min="14881" max="15104" width="9.140625" style="122"/>
    <col min="15105" max="15105" width="2.140625" style="122" customWidth="1"/>
    <col min="15106" max="15106" width="5.5703125" style="122" customWidth="1"/>
    <col min="15107" max="15107" width="0" style="122" hidden="1" customWidth="1"/>
    <col min="15108" max="15108" width="21.28515625" style="122" customWidth="1"/>
    <col min="15109" max="15109" width="6.42578125" style="122" customWidth="1"/>
    <col min="15110" max="15110" width="11" style="122" customWidth="1"/>
    <col min="15111" max="15111" width="21.28515625" style="122" customWidth="1"/>
    <col min="15112" max="15112" width="6.42578125" style="122" customWidth="1"/>
    <col min="15113" max="15113" width="11" style="122" customWidth="1"/>
    <col min="15114" max="15114" width="21.28515625" style="122" customWidth="1"/>
    <col min="15115" max="15115" width="6.42578125" style="122" customWidth="1"/>
    <col min="15116" max="15116" width="11" style="122" customWidth="1"/>
    <col min="15117" max="15117" width="21.28515625" style="122" customWidth="1"/>
    <col min="15118" max="15118" width="6.42578125" style="122" customWidth="1"/>
    <col min="15119" max="15119" width="11" style="122" customWidth="1"/>
    <col min="15120" max="15120" width="21.28515625" style="122" customWidth="1"/>
    <col min="15121" max="15121" width="6.42578125" style="122" customWidth="1"/>
    <col min="15122" max="15122" width="11" style="122" customWidth="1"/>
    <col min="15123" max="15123" width="21.28515625" style="122" customWidth="1"/>
    <col min="15124" max="15124" width="6.42578125" style="122" customWidth="1"/>
    <col min="15125" max="15125" width="11" style="122" customWidth="1"/>
    <col min="15126" max="15126" width="6" style="122" customWidth="1"/>
    <col min="15127" max="15127" width="13.42578125" style="122" customWidth="1"/>
    <col min="15128" max="15128" width="12.85546875" style="122" customWidth="1"/>
    <col min="15129" max="15130" width="7.5703125" style="122" customWidth="1"/>
    <col min="15131" max="15136" width="0" style="122" hidden="1" customWidth="1"/>
    <col min="15137" max="15360" width="9.140625" style="122"/>
    <col min="15361" max="15361" width="2.140625" style="122" customWidth="1"/>
    <col min="15362" max="15362" width="5.5703125" style="122" customWidth="1"/>
    <col min="15363" max="15363" width="0" style="122" hidden="1" customWidth="1"/>
    <col min="15364" max="15364" width="21.28515625" style="122" customWidth="1"/>
    <col min="15365" max="15365" width="6.42578125" style="122" customWidth="1"/>
    <col min="15366" max="15366" width="11" style="122" customWidth="1"/>
    <col min="15367" max="15367" width="21.28515625" style="122" customWidth="1"/>
    <col min="15368" max="15368" width="6.42578125" style="122" customWidth="1"/>
    <col min="15369" max="15369" width="11" style="122" customWidth="1"/>
    <col min="15370" max="15370" width="21.28515625" style="122" customWidth="1"/>
    <col min="15371" max="15371" width="6.42578125" style="122" customWidth="1"/>
    <col min="15372" max="15372" width="11" style="122" customWidth="1"/>
    <col min="15373" max="15373" width="21.28515625" style="122" customWidth="1"/>
    <col min="15374" max="15374" width="6.42578125" style="122" customWidth="1"/>
    <col min="15375" max="15375" width="11" style="122" customWidth="1"/>
    <col min="15376" max="15376" width="21.28515625" style="122" customWidth="1"/>
    <col min="15377" max="15377" width="6.42578125" style="122" customWidth="1"/>
    <col min="15378" max="15378" width="11" style="122" customWidth="1"/>
    <col min="15379" max="15379" width="21.28515625" style="122" customWidth="1"/>
    <col min="15380" max="15380" width="6.42578125" style="122" customWidth="1"/>
    <col min="15381" max="15381" width="11" style="122" customWidth="1"/>
    <col min="15382" max="15382" width="6" style="122" customWidth="1"/>
    <col min="15383" max="15383" width="13.42578125" style="122" customWidth="1"/>
    <col min="15384" max="15384" width="12.85546875" style="122" customWidth="1"/>
    <col min="15385" max="15386" width="7.5703125" style="122" customWidth="1"/>
    <col min="15387" max="15392" width="0" style="122" hidden="1" customWidth="1"/>
    <col min="15393" max="15616" width="9.140625" style="122"/>
    <col min="15617" max="15617" width="2.140625" style="122" customWidth="1"/>
    <col min="15618" max="15618" width="5.5703125" style="122" customWidth="1"/>
    <col min="15619" max="15619" width="0" style="122" hidden="1" customWidth="1"/>
    <col min="15620" max="15620" width="21.28515625" style="122" customWidth="1"/>
    <col min="15621" max="15621" width="6.42578125" style="122" customWidth="1"/>
    <col min="15622" max="15622" width="11" style="122" customWidth="1"/>
    <col min="15623" max="15623" width="21.28515625" style="122" customWidth="1"/>
    <col min="15624" max="15624" width="6.42578125" style="122" customWidth="1"/>
    <col min="15625" max="15625" width="11" style="122" customWidth="1"/>
    <col min="15626" max="15626" width="21.28515625" style="122" customWidth="1"/>
    <col min="15627" max="15627" width="6.42578125" style="122" customWidth="1"/>
    <col min="15628" max="15628" width="11" style="122" customWidth="1"/>
    <col min="15629" max="15629" width="21.28515625" style="122" customWidth="1"/>
    <col min="15630" max="15630" width="6.42578125" style="122" customWidth="1"/>
    <col min="15631" max="15631" width="11" style="122" customWidth="1"/>
    <col min="15632" max="15632" width="21.28515625" style="122" customWidth="1"/>
    <col min="15633" max="15633" width="6.42578125" style="122" customWidth="1"/>
    <col min="15634" max="15634" width="11" style="122" customWidth="1"/>
    <col min="15635" max="15635" width="21.28515625" style="122" customWidth="1"/>
    <col min="15636" max="15636" width="6.42578125" style="122" customWidth="1"/>
    <col min="15637" max="15637" width="11" style="122" customWidth="1"/>
    <col min="15638" max="15638" width="6" style="122" customWidth="1"/>
    <col min="15639" max="15639" width="13.42578125" style="122" customWidth="1"/>
    <col min="15640" max="15640" width="12.85546875" style="122" customWidth="1"/>
    <col min="15641" max="15642" width="7.5703125" style="122" customWidth="1"/>
    <col min="15643" max="15648" width="0" style="122" hidden="1" customWidth="1"/>
    <col min="15649" max="15872" width="9.140625" style="122"/>
    <col min="15873" max="15873" width="2.140625" style="122" customWidth="1"/>
    <col min="15874" max="15874" width="5.5703125" style="122" customWidth="1"/>
    <col min="15875" max="15875" width="0" style="122" hidden="1" customWidth="1"/>
    <col min="15876" max="15876" width="21.28515625" style="122" customWidth="1"/>
    <col min="15877" max="15877" width="6.42578125" style="122" customWidth="1"/>
    <col min="15878" max="15878" width="11" style="122" customWidth="1"/>
    <col min="15879" max="15879" width="21.28515625" style="122" customWidth="1"/>
    <col min="15880" max="15880" width="6.42578125" style="122" customWidth="1"/>
    <col min="15881" max="15881" width="11" style="122" customWidth="1"/>
    <col min="15882" max="15882" width="21.28515625" style="122" customWidth="1"/>
    <col min="15883" max="15883" width="6.42578125" style="122" customWidth="1"/>
    <col min="15884" max="15884" width="11" style="122" customWidth="1"/>
    <col min="15885" max="15885" width="21.28515625" style="122" customWidth="1"/>
    <col min="15886" max="15886" width="6.42578125" style="122" customWidth="1"/>
    <col min="15887" max="15887" width="11" style="122" customWidth="1"/>
    <col min="15888" max="15888" width="21.28515625" style="122" customWidth="1"/>
    <col min="15889" max="15889" width="6.42578125" style="122" customWidth="1"/>
    <col min="15890" max="15890" width="11" style="122" customWidth="1"/>
    <col min="15891" max="15891" width="21.28515625" style="122" customWidth="1"/>
    <col min="15892" max="15892" width="6.42578125" style="122" customWidth="1"/>
    <col min="15893" max="15893" width="11" style="122" customWidth="1"/>
    <col min="15894" max="15894" width="6" style="122" customWidth="1"/>
    <col min="15895" max="15895" width="13.42578125" style="122" customWidth="1"/>
    <col min="15896" max="15896" width="12.85546875" style="122" customWidth="1"/>
    <col min="15897" max="15898" width="7.5703125" style="122" customWidth="1"/>
    <col min="15899" max="15904" width="0" style="122" hidden="1" customWidth="1"/>
    <col min="15905" max="16128" width="9.140625" style="122"/>
    <col min="16129" max="16129" width="2.140625" style="122" customWidth="1"/>
    <col min="16130" max="16130" width="5.5703125" style="122" customWidth="1"/>
    <col min="16131" max="16131" width="0" style="122" hidden="1" customWidth="1"/>
    <col min="16132" max="16132" width="21.28515625" style="122" customWidth="1"/>
    <col min="16133" max="16133" width="6.42578125" style="122" customWidth="1"/>
    <col min="16134" max="16134" width="11" style="122" customWidth="1"/>
    <col min="16135" max="16135" width="21.28515625" style="122" customWidth="1"/>
    <col min="16136" max="16136" width="6.42578125" style="122" customWidth="1"/>
    <col min="16137" max="16137" width="11" style="122" customWidth="1"/>
    <col min="16138" max="16138" width="21.28515625" style="122" customWidth="1"/>
    <col min="16139" max="16139" width="6.42578125" style="122" customWidth="1"/>
    <col min="16140" max="16140" width="11" style="122" customWidth="1"/>
    <col min="16141" max="16141" width="21.28515625" style="122" customWidth="1"/>
    <col min="16142" max="16142" width="6.42578125" style="122" customWidth="1"/>
    <col min="16143" max="16143" width="11" style="122" customWidth="1"/>
    <col min="16144" max="16144" width="21.28515625" style="122" customWidth="1"/>
    <col min="16145" max="16145" width="6.42578125" style="122" customWidth="1"/>
    <col min="16146" max="16146" width="11" style="122" customWidth="1"/>
    <col min="16147" max="16147" width="21.28515625" style="122" customWidth="1"/>
    <col min="16148" max="16148" width="6.42578125" style="122" customWidth="1"/>
    <col min="16149" max="16149" width="11" style="122" customWidth="1"/>
    <col min="16150" max="16150" width="6" style="122" customWidth="1"/>
    <col min="16151" max="16151" width="13.42578125" style="122" customWidth="1"/>
    <col min="16152" max="16152" width="12.85546875" style="122" customWidth="1"/>
    <col min="16153" max="16154" width="7.5703125" style="122" customWidth="1"/>
    <col min="16155" max="16160" width="0" style="122" hidden="1" customWidth="1"/>
    <col min="16161" max="16384" width="9.140625" style="122"/>
  </cols>
  <sheetData>
    <row r="1" spans="2:32" s="109" customFormat="1" ht="38.25" x14ac:dyDescent="0.55000000000000004">
      <c r="B1" s="263" t="s">
        <v>374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3"/>
      <c r="AB1" s="110"/>
    </row>
    <row r="2" spans="2:32" s="109" customFormat="1" ht="16.5" customHeight="1" x14ac:dyDescent="0.45">
      <c r="B2" s="264"/>
      <c r="C2" s="265"/>
      <c r="D2" s="265"/>
      <c r="E2" s="265"/>
      <c r="F2" s="265"/>
      <c r="G2" s="265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10"/>
    </row>
    <row r="3" spans="2:32" s="109" customFormat="1" ht="31.5" customHeight="1" thickBot="1" x14ac:dyDescent="0.45">
      <c r="B3" s="20" t="s">
        <v>136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T3" s="112"/>
      <c r="U3" s="112"/>
      <c r="V3" s="113"/>
      <c r="W3" s="24"/>
      <c r="X3" s="25"/>
      <c r="Y3" s="26"/>
      <c r="Z3" s="114"/>
      <c r="AB3" s="110"/>
    </row>
    <row r="4" spans="2:32" s="39" customFormat="1" ht="99" x14ac:dyDescent="0.25">
      <c r="B4" s="115" t="s">
        <v>137</v>
      </c>
      <c r="C4" s="29" t="s">
        <v>138</v>
      </c>
      <c r="D4" s="30" t="s">
        <v>139</v>
      </c>
      <c r="E4" s="31" t="s">
        <v>143</v>
      </c>
      <c r="F4" s="30"/>
      <c r="G4" s="30" t="s">
        <v>141</v>
      </c>
      <c r="H4" s="31" t="s">
        <v>375</v>
      </c>
      <c r="I4" s="30"/>
      <c r="J4" s="30" t="s">
        <v>142</v>
      </c>
      <c r="K4" s="31" t="s">
        <v>376</v>
      </c>
      <c r="L4" s="32"/>
      <c r="M4" s="30" t="s">
        <v>142</v>
      </c>
      <c r="N4" s="31" t="s">
        <v>375</v>
      </c>
      <c r="O4" s="30"/>
      <c r="P4" s="30" t="s">
        <v>142</v>
      </c>
      <c r="Q4" s="31" t="s">
        <v>376</v>
      </c>
      <c r="R4" s="30"/>
      <c r="S4" s="33" t="s">
        <v>144</v>
      </c>
      <c r="T4" s="31" t="s">
        <v>143</v>
      </c>
      <c r="U4" s="30"/>
      <c r="V4" s="34" t="s">
        <v>145</v>
      </c>
      <c r="W4" s="35" t="s">
        <v>146</v>
      </c>
      <c r="X4" s="36" t="s">
        <v>377</v>
      </c>
      <c r="Y4" s="37" t="s">
        <v>276</v>
      </c>
      <c r="Z4" s="38"/>
      <c r="AA4" s="109"/>
      <c r="AB4" s="110"/>
      <c r="AC4" s="109" t="s">
        <v>149</v>
      </c>
      <c r="AD4" s="109" t="s">
        <v>378</v>
      </c>
      <c r="AE4" s="109" t="s">
        <v>151</v>
      </c>
      <c r="AF4" s="109" t="s">
        <v>379</v>
      </c>
    </row>
    <row r="5" spans="2:32" s="47" customFormat="1" ht="65.099999999999994" customHeight="1" x14ac:dyDescent="0.3">
      <c r="B5" s="116">
        <v>12</v>
      </c>
      <c r="C5" s="258"/>
      <c r="D5" s="41" t="str">
        <f>'12月菜單'!A23</f>
        <v>白米飯</v>
      </c>
      <c r="E5" s="41" t="s">
        <v>337</v>
      </c>
      <c r="F5" s="42" t="s">
        <v>280</v>
      </c>
      <c r="G5" s="41" t="str">
        <f>'12月菜單'!A24</f>
        <v>香滷雞腿</v>
      </c>
      <c r="H5" s="41" t="s">
        <v>339</v>
      </c>
      <c r="I5" s="42" t="s">
        <v>280</v>
      </c>
      <c r="J5" s="41" t="str">
        <f>'12月菜單'!A25</f>
        <v>日式蒸蛋</v>
      </c>
      <c r="K5" s="41" t="s">
        <v>340</v>
      </c>
      <c r="L5" s="42" t="s">
        <v>156</v>
      </c>
      <c r="M5" s="41" t="str">
        <f>'12月菜單'!A26</f>
        <v>腐皮白菜(豆)</v>
      </c>
      <c r="N5" s="41" t="s">
        <v>340</v>
      </c>
      <c r="O5" s="42" t="s">
        <v>380</v>
      </c>
      <c r="P5" s="41" t="str">
        <f>'12月菜單'!A27</f>
        <v>深色蔬菜</v>
      </c>
      <c r="Q5" s="41" t="s">
        <v>339</v>
      </c>
      <c r="R5" s="42" t="s">
        <v>380</v>
      </c>
      <c r="S5" s="41" t="str">
        <f>'12月菜單'!A28</f>
        <v>芹香蘿蔔湯</v>
      </c>
      <c r="T5" s="41" t="s">
        <v>222</v>
      </c>
      <c r="U5" s="42" t="s">
        <v>156</v>
      </c>
      <c r="V5" s="259"/>
      <c r="W5" s="43" t="s">
        <v>45</v>
      </c>
      <c r="X5" s="44" t="s">
        <v>161</v>
      </c>
      <c r="Y5" s="45">
        <f t="shared" ref="Y5:Y10" si="0">AB5</f>
        <v>5</v>
      </c>
      <c r="Z5" s="109"/>
      <c r="AA5" s="117" t="s">
        <v>353</v>
      </c>
      <c r="AB5" s="110">
        <v>5</v>
      </c>
      <c r="AC5" s="110">
        <f>AB5*2</f>
        <v>10</v>
      </c>
      <c r="AD5" s="110"/>
      <c r="AE5" s="110">
        <f>AB5*15</f>
        <v>75</v>
      </c>
      <c r="AF5" s="110">
        <f>AC5*4+AE5*4</f>
        <v>340</v>
      </c>
    </row>
    <row r="6" spans="2:32" ht="27.95" customHeight="1" x14ac:dyDescent="0.3">
      <c r="B6" s="118" t="s">
        <v>200</v>
      </c>
      <c r="C6" s="258"/>
      <c r="D6" s="49" t="s">
        <v>343</v>
      </c>
      <c r="E6" s="49"/>
      <c r="F6" s="49">
        <v>120</v>
      </c>
      <c r="G6" s="49" t="s">
        <v>381</v>
      </c>
      <c r="H6" s="49"/>
      <c r="I6" s="49">
        <v>70</v>
      </c>
      <c r="J6" s="50" t="s">
        <v>323</v>
      </c>
      <c r="K6" s="49"/>
      <c r="L6" s="49">
        <v>60</v>
      </c>
      <c r="M6" s="50" t="s">
        <v>382</v>
      </c>
      <c r="N6" s="49"/>
      <c r="O6" s="49">
        <v>60</v>
      </c>
      <c r="P6" s="50" t="s">
        <v>346</v>
      </c>
      <c r="Q6" s="49"/>
      <c r="R6" s="49">
        <v>50</v>
      </c>
      <c r="S6" s="49" t="s">
        <v>383</v>
      </c>
      <c r="T6" s="49"/>
      <c r="U6" s="49">
        <v>5</v>
      </c>
      <c r="V6" s="260"/>
      <c r="W6" s="52" t="str">
        <f>AE11&amp;"g"</f>
        <v>86g</v>
      </c>
      <c r="X6" s="53" t="s">
        <v>358</v>
      </c>
      <c r="Y6" s="54">
        <f t="shared" si="0"/>
        <v>2.5</v>
      </c>
      <c r="Z6" s="114"/>
      <c r="AA6" s="119" t="s">
        <v>207</v>
      </c>
      <c r="AB6" s="110">
        <v>2.5</v>
      </c>
      <c r="AC6" s="120">
        <f>AB6*7</f>
        <v>17.5</v>
      </c>
      <c r="AD6" s="110">
        <f>AB6*5</f>
        <v>12.5</v>
      </c>
      <c r="AE6" s="110" t="s">
        <v>319</v>
      </c>
      <c r="AF6" s="121">
        <f>AC6*4+AD6*9</f>
        <v>182.5</v>
      </c>
    </row>
    <row r="7" spans="2:32" ht="27.95" customHeight="1" x14ac:dyDescent="0.3">
      <c r="B7" s="118">
        <v>17</v>
      </c>
      <c r="C7" s="258"/>
      <c r="D7" s="49"/>
      <c r="E7" s="49"/>
      <c r="F7" s="49"/>
      <c r="G7" s="49"/>
      <c r="H7" s="49"/>
      <c r="I7" s="49"/>
      <c r="J7" s="49" t="s">
        <v>384</v>
      </c>
      <c r="K7" s="49"/>
      <c r="L7" s="49">
        <v>10</v>
      </c>
      <c r="M7" s="49" t="s">
        <v>360</v>
      </c>
      <c r="N7" s="49"/>
      <c r="O7" s="49">
        <v>20</v>
      </c>
      <c r="P7" s="49"/>
      <c r="Q7" s="49"/>
      <c r="R7" s="49"/>
      <c r="S7" s="49" t="s">
        <v>385</v>
      </c>
      <c r="T7" s="49"/>
      <c r="U7" s="49">
        <v>30</v>
      </c>
      <c r="V7" s="260"/>
      <c r="W7" s="59" t="s">
        <v>105</v>
      </c>
      <c r="X7" s="60" t="s">
        <v>325</v>
      </c>
      <c r="Y7" s="54">
        <f t="shared" si="0"/>
        <v>2.2000000000000002</v>
      </c>
      <c r="Z7" s="109"/>
      <c r="AA7" s="109" t="s">
        <v>326</v>
      </c>
      <c r="AB7" s="110">
        <v>2.2000000000000002</v>
      </c>
      <c r="AC7" s="110">
        <f>AB7*1</f>
        <v>2.2000000000000002</v>
      </c>
      <c r="AD7" s="110" t="s">
        <v>319</v>
      </c>
      <c r="AE7" s="110">
        <f>AB7*5</f>
        <v>11</v>
      </c>
      <c r="AF7" s="110">
        <f>AC7*4+AE7*4</f>
        <v>52.8</v>
      </c>
    </row>
    <row r="8" spans="2:32" ht="27.95" customHeight="1" x14ac:dyDescent="0.3">
      <c r="B8" s="118" t="s">
        <v>213</v>
      </c>
      <c r="C8" s="258"/>
      <c r="D8" s="49"/>
      <c r="E8" s="49"/>
      <c r="F8" s="49"/>
      <c r="G8" s="49"/>
      <c r="H8" s="49"/>
      <c r="I8" s="49"/>
      <c r="J8" s="49"/>
      <c r="K8" s="49"/>
      <c r="L8" s="49"/>
      <c r="M8" s="49" t="s">
        <v>368</v>
      </c>
      <c r="N8" s="49"/>
      <c r="O8" s="49">
        <v>30</v>
      </c>
      <c r="P8" s="49"/>
      <c r="Q8" s="61"/>
      <c r="R8" s="49"/>
      <c r="S8" s="49"/>
      <c r="T8" s="61"/>
      <c r="U8" s="49"/>
      <c r="V8" s="260"/>
      <c r="W8" s="52" t="str">
        <f>AD11&amp;"g"</f>
        <v>25g</v>
      </c>
      <c r="X8" s="60" t="s">
        <v>240</v>
      </c>
      <c r="Y8" s="54">
        <f t="shared" si="0"/>
        <v>2.5</v>
      </c>
      <c r="Z8" s="114"/>
      <c r="AA8" s="109" t="s">
        <v>330</v>
      </c>
      <c r="AB8" s="110">
        <v>2.5</v>
      </c>
      <c r="AC8" s="110"/>
      <c r="AD8" s="110">
        <f>AB8*5</f>
        <v>12.5</v>
      </c>
      <c r="AE8" s="110" t="s">
        <v>319</v>
      </c>
      <c r="AF8" s="110">
        <f>AD8*9</f>
        <v>112.5</v>
      </c>
    </row>
    <row r="9" spans="2:32" ht="27.95" customHeight="1" x14ac:dyDescent="0.25">
      <c r="B9" s="270" t="s">
        <v>386</v>
      </c>
      <c r="C9" s="258"/>
      <c r="D9" s="49"/>
      <c r="E9" s="49"/>
      <c r="F9" s="49"/>
      <c r="G9" s="49"/>
      <c r="H9" s="61"/>
      <c r="I9" s="49"/>
      <c r="J9" s="49"/>
      <c r="K9" s="61"/>
      <c r="L9" s="49"/>
      <c r="M9" s="49" t="s">
        <v>387</v>
      </c>
      <c r="N9" s="49" t="s">
        <v>355</v>
      </c>
      <c r="O9" s="49">
        <v>10</v>
      </c>
      <c r="P9" s="49"/>
      <c r="Q9" s="61"/>
      <c r="R9" s="49"/>
      <c r="S9" s="140"/>
      <c r="T9" s="61"/>
      <c r="U9" s="49"/>
      <c r="V9" s="260"/>
      <c r="W9" s="59" t="s">
        <v>85</v>
      </c>
      <c r="X9" s="60" t="s">
        <v>362</v>
      </c>
      <c r="Y9" s="54">
        <f t="shared" si="0"/>
        <v>0</v>
      </c>
      <c r="Z9" s="109"/>
      <c r="AA9" s="109" t="s">
        <v>256</v>
      </c>
      <c r="AE9" s="109">
        <f>AB9*15</f>
        <v>0</v>
      </c>
    </row>
    <row r="10" spans="2:32" ht="27.95" customHeight="1" x14ac:dyDescent="0.3">
      <c r="B10" s="270"/>
      <c r="C10" s="258"/>
      <c r="D10" s="49"/>
      <c r="E10" s="49"/>
      <c r="F10" s="49"/>
      <c r="G10" s="49"/>
      <c r="H10" s="61"/>
      <c r="I10" s="49"/>
      <c r="J10" s="49"/>
      <c r="K10" s="61"/>
      <c r="L10" s="49"/>
      <c r="M10" s="49"/>
      <c r="N10" s="61"/>
      <c r="O10" s="49"/>
      <c r="P10" s="49"/>
      <c r="Q10" s="61"/>
      <c r="R10" s="49"/>
      <c r="S10" s="49"/>
      <c r="T10" s="61"/>
      <c r="U10" s="49"/>
      <c r="V10" s="260"/>
      <c r="W10" s="52" t="str">
        <f>AC11&amp;"g"</f>
        <v>29.7g</v>
      </c>
      <c r="X10" s="63" t="s">
        <v>335</v>
      </c>
      <c r="Y10" s="64">
        <f t="shared" si="0"/>
        <v>0</v>
      </c>
      <c r="Z10" s="114"/>
      <c r="AA10" s="65" t="s">
        <v>335</v>
      </c>
      <c r="AC10" s="109">
        <f>AB10*8</f>
        <v>0</v>
      </c>
      <c r="AD10" s="109">
        <f>AB10*4</f>
        <v>0</v>
      </c>
      <c r="AE10" s="109">
        <f>AB10*12</f>
        <v>0</v>
      </c>
    </row>
    <row r="11" spans="2:32" ht="27.95" customHeight="1" x14ac:dyDescent="0.25">
      <c r="B11" s="123" t="s">
        <v>336</v>
      </c>
      <c r="C11" s="124"/>
      <c r="D11" s="49"/>
      <c r="E11" s="61"/>
      <c r="F11" s="49"/>
      <c r="G11" s="75"/>
      <c r="H11" s="61"/>
      <c r="I11" s="75"/>
      <c r="J11" s="75"/>
      <c r="K11" s="61"/>
      <c r="L11" s="75"/>
      <c r="M11" s="75"/>
      <c r="N11" s="61"/>
      <c r="O11" s="75"/>
      <c r="P11" s="75"/>
      <c r="Q11" s="61"/>
      <c r="R11" s="75"/>
      <c r="S11" s="75"/>
      <c r="T11" s="61"/>
      <c r="U11" s="75"/>
      <c r="V11" s="260"/>
      <c r="W11" s="59" t="s">
        <v>194</v>
      </c>
      <c r="X11" s="69"/>
      <c r="Y11" s="54"/>
      <c r="Z11" s="109"/>
      <c r="AC11" s="109">
        <f>SUM(AC5:AC10)</f>
        <v>29.7</v>
      </c>
      <c r="AD11" s="109">
        <f>SUM(AD5:AD10)</f>
        <v>25</v>
      </c>
      <c r="AE11" s="109">
        <f>SUM(AE5:AE10)</f>
        <v>86</v>
      </c>
      <c r="AF11" s="109">
        <f>AC11*4+AD11*9+AE11*4</f>
        <v>687.8</v>
      </c>
    </row>
    <row r="12" spans="2:32" ht="27.95" customHeight="1" x14ac:dyDescent="0.3">
      <c r="B12" s="125"/>
      <c r="C12" s="126"/>
      <c r="D12" s="61"/>
      <c r="E12" s="61"/>
      <c r="F12" s="75"/>
      <c r="G12" s="75"/>
      <c r="H12" s="61"/>
      <c r="I12" s="75"/>
      <c r="J12" s="75"/>
      <c r="K12" s="61"/>
      <c r="L12" s="75"/>
      <c r="M12" s="75"/>
      <c r="N12" s="61"/>
      <c r="O12" s="75"/>
      <c r="P12" s="75"/>
      <c r="Q12" s="61"/>
      <c r="R12" s="75"/>
      <c r="S12" s="75"/>
      <c r="T12" s="61"/>
      <c r="U12" s="75"/>
      <c r="V12" s="261"/>
      <c r="W12" s="127" t="str">
        <f>AF11&amp;"K"</f>
        <v>687.8K</v>
      </c>
      <c r="X12" s="78"/>
      <c r="Y12" s="128"/>
      <c r="Z12" s="114"/>
      <c r="AA12" s="122"/>
      <c r="AB12" s="122"/>
      <c r="AC12" s="129">
        <f>AC11*4/AF11</f>
        <v>0.17272462925268975</v>
      </c>
      <c r="AD12" s="129">
        <f>AD11*9/AF11</f>
        <v>0.32712997964524571</v>
      </c>
      <c r="AE12" s="129">
        <f>AE11*4/AF11</f>
        <v>0.50014539110206457</v>
      </c>
    </row>
    <row r="13" spans="2:32" s="47" customFormat="1" ht="27.95" customHeight="1" x14ac:dyDescent="0.3">
      <c r="B13" s="116">
        <v>12</v>
      </c>
      <c r="C13" s="258"/>
      <c r="D13" s="41" t="str">
        <f>'12月菜單'!E23</f>
        <v>五穀飯</v>
      </c>
      <c r="E13" s="41" t="s">
        <v>337</v>
      </c>
      <c r="F13" s="41"/>
      <c r="G13" s="41" t="str">
        <f>'12月菜單'!E24</f>
        <v>薑汁梅花豬</v>
      </c>
      <c r="H13" s="41" t="s">
        <v>340</v>
      </c>
      <c r="I13" s="41"/>
      <c r="J13" s="41" t="str">
        <f>'12月菜單'!E25</f>
        <v>客家小炒(豆)</v>
      </c>
      <c r="K13" s="41" t="s">
        <v>222</v>
      </c>
      <c r="L13" s="41"/>
      <c r="M13" s="41" t="str">
        <f>'12月菜單'!E26</f>
        <v>烤香腸(加)</v>
      </c>
      <c r="N13" s="41" t="s">
        <v>312</v>
      </c>
      <c r="O13" s="41"/>
      <c r="P13" s="41" t="str">
        <f>'12月菜單'!E27</f>
        <v>淺色蔬菜</v>
      </c>
      <c r="Q13" s="41" t="s">
        <v>388</v>
      </c>
      <c r="R13" s="41"/>
      <c r="S13" s="41" t="str">
        <f>'12月菜單'!E28</f>
        <v>酸菜豬血湯(醃)</v>
      </c>
      <c r="T13" s="41" t="s">
        <v>389</v>
      </c>
      <c r="U13" s="41"/>
      <c r="V13" s="259"/>
      <c r="W13" s="43" t="s">
        <v>390</v>
      </c>
      <c r="X13" s="44" t="s">
        <v>391</v>
      </c>
      <c r="Y13" s="45">
        <f>AB13</f>
        <v>5.5</v>
      </c>
      <c r="Z13" s="109"/>
      <c r="AA13" s="117" t="s">
        <v>287</v>
      </c>
      <c r="AB13" s="110">
        <v>5.5</v>
      </c>
      <c r="AC13" s="110">
        <f>AB13*2</f>
        <v>11</v>
      </c>
      <c r="AD13" s="110"/>
      <c r="AE13" s="110">
        <f>AB13*15</f>
        <v>82.5</v>
      </c>
      <c r="AF13" s="110">
        <f>AC13*4+AE13*4</f>
        <v>374</v>
      </c>
    </row>
    <row r="14" spans="2:32" ht="27.95" customHeight="1" x14ac:dyDescent="0.3">
      <c r="B14" s="118" t="s">
        <v>392</v>
      </c>
      <c r="C14" s="258"/>
      <c r="D14" s="49" t="s">
        <v>164</v>
      </c>
      <c r="E14" s="49"/>
      <c r="F14" s="49">
        <v>90</v>
      </c>
      <c r="G14" s="50" t="s">
        <v>393</v>
      </c>
      <c r="H14" s="49"/>
      <c r="I14" s="49">
        <v>70</v>
      </c>
      <c r="J14" s="50" t="s">
        <v>394</v>
      </c>
      <c r="K14" s="49"/>
      <c r="L14" s="49">
        <v>40</v>
      </c>
      <c r="M14" s="49" t="s">
        <v>395</v>
      </c>
      <c r="N14" s="49" t="s">
        <v>396</v>
      </c>
      <c r="O14" s="49">
        <v>50</v>
      </c>
      <c r="P14" s="50" t="s">
        <v>397</v>
      </c>
      <c r="Q14" s="49"/>
      <c r="R14" s="49">
        <v>120</v>
      </c>
      <c r="S14" s="49" t="s">
        <v>170</v>
      </c>
      <c r="T14" s="49" t="s">
        <v>398</v>
      </c>
      <c r="U14" s="49">
        <v>10</v>
      </c>
      <c r="V14" s="260"/>
      <c r="W14" s="52" t="str">
        <f>AE19&amp;" "&amp;"g"</f>
        <v>92.5 g</v>
      </c>
      <c r="X14" s="53" t="s">
        <v>173</v>
      </c>
      <c r="Y14" s="54">
        <f>AB14</f>
        <v>2.4</v>
      </c>
      <c r="Z14" s="114"/>
      <c r="AA14" s="119" t="s">
        <v>399</v>
      </c>
      <c r="AB14" s="110">
        <v>2.4</v>
      </c>
      <c r="AC14" s="120">
        <f>AB14*7</f>
        <v>16.8</v>
      </c>
      <c r="AD14" s="110">
        <f>AB14*5</f>
        <v>12</v>
      </c>
      <c r="AE14" s="110" t="s">
        <v>400</v>
      </c>
      <c r="AF14" s="121">
        <f>AC14*4+AD14*9</f>
        <v>175.2</v>
      </c>
    </row>
    <row r="15" spans="2:32" ht="27.95" customHeight="1" x14ac:dyDescent="0.3">
      <c r="B15" s="118">
        <v>18</v>
      </c>
      <c r="C15" s="258"/>
      <c r="D15" s="49" t="s">
        <v>401</v>
      </c>
      <c r="E15" s="49"/>
      <c r="F15" s="49">
        <v>40</v>
      </c>
      <c r="G15" s="49"/>
      <c r="H15" s="49"/>
      <c r="I15" s="49"/>
      <c r="J15" s="49" t="s">
        <v>402</v>
      </c>
      <c r="K15" s="49" t="s">
        <v>403</v>
      </c>
      <c r="L15" s="49">
        <v>20</v>
      </c>
      <c r="M15" s="49"/>
      <c r="N15" s="49"/>
      <c r="O15" s="49"/>
      <c r="P15" s="49"/>
      <c r="Q15" s="49"/>
      <c r="R15" s="49"/>
      <c r="S15" s="49" t="s">
        <v>404</v>
      </c>
      <c r="T15" s="49"/>
      <c r="U15" s="49">
        <v>20</v>
      </c>
      <c r="V15" s="260"/>
      <c r="W15" s="59" t="s">
        <v>35</v>
      </c>
      <c r="X15" s="60" t="s">
        <v>238</v>
      </c>
      <c r="Y15" s="54">
        <f>AB15</f>
        <v>2</v>
      </c>
      <c r="Z15" s="109"/>
      <c r="AA15" s="109" t="s">
        <v>405</v>
      </c>
      <c r="AB15" s="110">
        <v>2</v>
      </c>
      <c r="AC15" s="110">
        <f>AB15*1</f>
        <v>2</v>
      </c>
      <c r="AD15" s="110" t="s">
        <v>400</v>
      </c>
      <c r="AE15" s="110">
        <f>AB15*5</f>
        <v>10</v>
      </c>
      <c r="AF15" s="110">
        <f>AC15*4+AE15*4</f>
        <v>48</v>
      </c>
    </row>
    <row r="16" spans="2:32" ht="27.95" customHeight="1" x14ac:dyDescent="0.3">
      <c r="B16" s="118" t="s">
        <v>213</v>
      </c>
      <c r="C16" s="258"/>
      <c r="D16" s="61"/>
      <c r="E16" s="61"/>
      <c r="F16" s="49"/>
      <c r="G16" s="49"/>
      <c r="H16" s="61"/>
      <c r="I16" s="49"/>
      <c r="J16" s="49" t="s">
        <v>406</v>
      </c>
      <c r="K16" s="61"/>
      <c r="L16" s="49">
        <v>25</v>
      </c>
      <c r="M16" s="49"/>
      <c r="N16" s="61"/>
      <c r="O16" s="49"/>
      <c r="P16" s="49"/>
      <c r="Q16" s="61"/>
      <c r="R16" s="49"/>
      <c r="S16" s="49"/>
      <c r="T16" s="61"/>
      <c r="U16" s="49"/>
      <c r="V16" s="260"/>
      <c r="W16" s="52" t="str">
        <f>AD19&amp;" "&amp;"g"</f>
        <v>24.5 g</v>
      </c>
      <c r="X16" s="60" t="s">
        <v>407</v>
      </c>
      <c r="Y16" s="54">
        <f>AB16</f>
        <v>2.5</v>
      </c>
      <c r="Z16" s="114"/>
      <c r="AA16" s="109" t="s">
        <v>408</v>
      </c>
      <c r="AB16" s="110">
        <v>2.5</v>
      </c>
      <c r="AC16" s="110"/>
      <c r="AD16" s="110">
        <f>AB16*5</f>
        <v>12.5</v>
      </c>
      <c r="AE16" s="110" t="s">
        <v>400</v>
      </c>
      <c r="AF16" s="110">
        <f>AD16*9</f>
        <v>112.5</v>
      </c>
    </row>
    <row r="17" spans="2:32" ht="27.95" customHeight="1" x14ac:dyDescent="0.25">
      <c r="B17" s="270" t="s">
        <v>409</v>
      </c>
      <c r="C17" s="258"/>
      <c r="D17" s="61"/>
      <c r="E17" s="61"/>
      <c r="F17" s="49"/>
      <c r="G17" s="49"/>
      <c r="H17" s="61"/>
      <c r="I17" s="49"/>
      <c r="J17" s="49"/>
      <c r="K17" s="61"/>
      <c r="L17" s="49"/>
      <c r="M17" s="49"/>
      <c r="N17" s="61"/>
      <c r="O17" s="49"/>
      <c r="P17" s="49"/>
      <c r="Q17" s="61"/>
      <c r="R17" s="49"/>
      <c r="S17" s="49"/>
      <c r="T17" s="61"/>
      <c r="U17" s="49"/>
      <c r="V17" s="260"/>
      <c r="W17" s="59" t="s">
        <v>47</v>
      </c>
      <c r="X17" s="60" t="s">
        <v>410</v>
      </c>
      <c r="Y17" s="54">
        <f>AB17</f>
        <v>0</v>
      </c>
      <c r="Z17" s="109"/>
      <c r="AA17" s="109" t="s">
        <v>411</v>
      </c>
      <c r="AE17" s="109">
        <f>AB17*15</f>
        <v>0</v>
      </c>
    </row>
    <row r="18" spans="2:32" ht="27.95" customHeight="1" x14ac:dyDescent="0.3">
      <c r="B18" s="270"/>
      <c r="C18" s="258"/>
      <c r="D18" s="61"/>
      <c r="E18" s="61"/>
      <c r="F18" s="49"/>
      <c r="G18" s="49"/>
      <c r="H18" s="61"/>
      <c r="I18" s="49"/>
      <c r="J18" s="49"/>
      <c r="K18" s="61"/>
      <c r="L18" s="49"/>
      <c r="M18" s="49"/>
      <c r="N18" s="61"/>
      <c r="O18" s="49"/>
      <c r="P18" s="49"/>
      <c r="Q18" s="61"/>
      <c r="R18" s="49"/>
      <c r="S18" s="49"/>
      <c r="T18" s="61"/>
      <c r="U18" s="49"/>
      <c r="V18" s="260"/>
      <c r="W18" s="52" t="str">
        <f>AC19&amp;" "&amp;"g"</f>
        <v>29.8 g</v>
      </c>
      <c r="X18" s="63" t="s">
        <v>309</v>
      </c>
      <c r="Y18" s="64">
        <v>0</v>
      </c>
      <c r="Z18" s="114"/>
      <c r="AA18" s="65" t="s">
        <v>412</v>
      </c>
      <c r="AC18" s="109">
        <f>AB18*8</f>
        <v>0</v>
      </c>
      <c r="AD18" s="109">
        <f>AB18*4</f>
        <v>0</v>
      </c>
      <c r="AE18" s="109">
        <f>AB18*12</f>
        <v>0</v>
      </c>
    </row>
    <row r="19" spans="2:32" ht="27.95" customHeight="1" x14ac:dyDescent="0.25">
      <c r="B19" s="123" t="s">
        <v>413</v>
      </c>
      <c r="C19" s="124"/>
      <c r="D19" s="61"/>
      <c r="E19" s="61"/>
      <c r="F19" s="49"/>
      <c r="G19" s="49"/>
      <c r="H19" s="61"/>
      <c r="I19" s="49"/>
      <c r="J19" s="49"/>
      <c r="K19" s="61"/>
      <c r="L19" s="49"/>
      <c r="M19" s="49"/>
      <c r="N19" s="61"/>
      <c r="O19" s="49"/>
      <c r="P19" s="49"/>
      <c r="Q19" s="61"/>
      <c r="R19" s="49"/>
      <c r="S19" s="49"/>
      <c r="T19" s="61"/>
      <c r="U19" s="49"/>
      <c r="V19" s="260"/>
      <c r="W19" s="59" t="s">
        <v>194</v>
      </c>
      <c r="X19" s="69"/>
      <c r="Y19" s="54"/>
      <c r="Z19" s="109"/>
      <c r="AC19" s="109">
        <f>SUM(AC13:AC18)</f>
        <v>29.8</v>
      </c>
      <c r="AD19" s="109">
        <f>SUM(AD13:AD18)</f>
        <v>24.5</v>
      </c>
      <c r="AE19" s="109">
        <f>SUM(AE13:AE18)</f>
        <v>92.5</v>
      </c>
      <c r="AF19" s="109">
        <f>AC19*4+AD19*9+AE19*4</f>
        <v>709.7</v>
      </c>
    </row>
    <row r="20" spans="2:32" ht="27.95" customHeight="1" x14ac:dyDescent="0.3">
      <c r="B20" s="125"/>
      <c r="C20" s="126"/>
      <c r="D20" s="61"/>
      <c r="E20" s="61"/>
      <c r="F20" s="49"/>
      <c r="G20" s="49"/>
      <c r="H20" s="61"/>
      <c r="I20" s="49"/>
      <c r="J20" s="49"/>
      <c r="K20" s="61"/>
      <c r="L20" s="49"/>
      <c r="M20" s="49"/>
      <c r="N20" s="61"/>
      <c r="O20" s="49"/>
      <c r="P20" s="49"/>
      <c r="Q20" s="61"/>
      <c r="R20" s="49"/>
      <c r="S20" s="49"/>
      <c r="T20" s="61"/>
      <c r="U20" s="49"/>
      <c r="V20" s="261"/>
      <c r="W20" s="52" t="str">
        <f>AF19&amp;"K"</f>
        <v>709.7K</v>
      </c>
      <c r="X20" s="72"/>
      <c r="Y20" s="64"/>
      <c r="Z20" s="114"/>
      <c r="AC20" s="129">
        <f>AC19*4/AF19</f>
        <v>0.1679582922361561</v>
      </c>
      <c r="AD20" s="129">
        <f>AD19*9/AF19</f>
        <v>0.31069465971537269</v>
      </c>
      <c r="AE20" s="129">
        <f>AE19*4/AF19</f>
        <v>0.52134704804847121</v>
      </c>
    </row>
    <row r="21" spans="2:32" s="47" customFormat="1" ht="27.95" customHeight="1" x14ac:dyDescent="0.3">
      <c r="B21" s="131">
        <v>12</v>
      </c>
      <c r="C21" s="258"/>
      <c r="D21" s="41" t="str">
        <f>'12月菜單'!I23</f>
        <v>白米飯</v>
      </c>
      <c r="E21" s="41" t="s">
        <v>153</v>
      </c>
      <c r="F21" s="41"/>
      <c r="G21" s="41" t="str">
        <f>'12月菜單'!I24</f>
        <v>椒鹽雞丁(炸)</v>
      </c>
      <c r="H21" s="41" t="s">
        <v>221</v>
      </c>
      <c r="I21" s="41"/>
      <c r="J21" s="41" t="str">
        <f>'12月菜單'!I25</f>
        <v>珍珠丸子(加)</v>
      </c>
      <c r="K21" s="41" t="s">
        <v>153</v>
      </c>
      <c r="L21" s="41"/>
      <c r="M21" s="41" t="str">
        <f>'12月菜單'!I26</f>
        <v>韓式小火鍋</v>
      </c>
      <c r="N21" s="41" t="s">
        <v>222</v>
      </c>
      <c r="O21" s="41"/>
      <c r="P21" s="41" t="str">
        <f>'12月菜單'!I27</f>
        <v>深色蔬菜</v>
      </c>
      <c r="Q21" s="41" t="s">
        <v>388</v>
      </c>
      <c r="R21" s="41"/>
      <c r="S21" s="41" t="str">
        <f>'12月菜單'!I28</f>
        <v>鮮菇湯</v>
      </c>
      <c r="T21" s="41" t="s">
        <v>158</v>
      </c>
      <c r="U21" s="41"/>
      <c r="V21" s="259"/>
      <c r="W21" s="43" t="s">
        <v>49</v>
      </c>
      <c r="X21" s="44" t="s">
        <v>286</v>
      </c>
      <c r="Y21" s="45">
        <f t="shared" ref="Y21:Y26" si="1">AB21</f>
        <v>5.5</v>
      </c>
      <c r="Z21" s="109"/>
      <c r="AA21" s="117" t="s">
        <v>162</v>
      </c>
      <c r="AB21" s="110">
        <v>5.5</v>
      </c>
      <c r="AC21" s="110">
        <f>AB21*2</f>
        <v>11</v>
      </c>
      <c r="AD21" s="110"/>
      <c r="AE21" s="110">
        <f>AB21*15</f>
        <v>82.5</v>
      </c>
      <c r="AF21" s="110">
        <f>AC21*4+AE21*4</f>
        <v>374</v>
      </c>
    </row>
    <row r="22" spans="2:32" s="82" customFormat="1" ht="27.75" customHeight="1" x14ac:dyDescent="0.4">
      <c r="B22" s="132" t="s">
        <v>200</v>
      </c>
      <c r="C22" s="258"/>
      <c r="D22" s="49" t="s">
        <v>164</v>
      </c>
      <c r="E22" s="49"/>
      <c r="F22" s="49">
        <v>100</v>
      </c>
      <c r="G22" s="50" t="s">
        <v>414</v>
      </c>
      <c r="H22" s="49"/>
      <c r="I22" s="49">
        <v>70</v>
      </c>
      <c r="J22" s="49" t="s">
        <v>533</v>
      </c>
      <c r="K22" s="49" t="s">
        <v>247</v>
      </c>
      <c r="L22" s="49">
        <v>30</v>
      </c>
      <c r="M22" s="49" t="s">
        <v>297</v>
      </c>
      <c r="N22" s="49"/>
      <c r="O22" s="49">
        <v>20</v>
      </c>
      <c r="P22" s="50" t="s">
        <v>169</v>
      </c>
      <c r="Q22" s="49"/>
      <c r="R22" s="49">
        <v>120</v>
      </c>
      <c r="S22" s="49" t="s">
        <v>415</v>
      </c>
      <c r="T22" s="49"/>
      <c r="U22" s="49">
        <v>10</v>
      </c>
      <c r="V22" s="260"/>
      <c r="W22" s="52" t="str">
        <f>AE27&amp;" "&amp;"g"</f>
        <v>92.5 g</v>
      </c>
      <c r="X22" s="53" t="s">
        <v>231</v>
      </c>
      <c r="Y22" s="54">
        <f t="shared" si="1"/>
        <v>2.2999999999999998</v>
      </c>
      <c r="Z22" s="81"/>
      <c r="AA22" s="119" t="s">
        <v>399</v>
      </c>
      <c r="AB22" s="110">
        <v>2.2999999999999998</v>
      </c>
      <c r="AC22" s="120">
        <f>AB22*7</f>
        <v>16.099999999999998</v>
      </c>
      <c r="AD22" s="110">
        <f>AB22*5</f>
        <v>11.5</v>
      </c>
      <c r="AE22" s="110" t="s">
        <v>400</v>
      </c>
      <c r="AF22" s="121">
        <f>AC22*4+AD22*9</f>
        <v>167.89999999999998</v>
      </c>
    </row>
    <row r="23" spans="2:32" s="82" customFormat="1" ht="27.95" customHeight="1" x14ac:dyDescent="0.3">
      <c r="B23" s="132">
        <v>19</v>
      </c>
      <c r="C23" s="258"/>
      <c r="D23" s="49"/>
      <c r="E23" s="49"/>
      <c r="F23" s="49"/>
      <c r="G23" s="49" t="s">
        <v>416</v>
      </c>
      <c r="H23" s="49"/>
      <c r="I23" s="49">
        <v>10</v>
      </c>
      <c r="J23" s="49"/>
      <c r="K23" s="49"/>
      <c r="L23" s="49"/>
      <c r="M23" s="49" t="s">
        <v>417</v>
      </c>
      <c r="N23" s="61"/>
      <c r="O23" s="49">
        <v>20</v>
      </c>
      <c r="P23" s="49"/>
      <c r="Q23" s="49"/>
      <c r="R23" s="49"/>
      <c r="S23" s="49" t="s">
        <v>418</v>
      </c>
      <c r="T23" s="49"/>
      <c r="U23" s="49">
        <v>10</v>
      </c>
      <c r="V23" s="260"/>
      <c r="W23" s="59" t="s">
        <v>35</v>
      </c>
      <c r="X23" s="60" t="s">
        <v>211</v>
      </c>
      <c r="Y23" s="54">
        <f t="shared" si="1"/>
        <v>2</v>
      </c>
      <c r="Z23" s="83"/>
      <c r="AA23" s="109" t="s">
        <v>405</v>
      </c>
      <c r="AB23" s="110">
        <v>2</v>
      </c>
      <c r="AC23" s="110">
        <f>AB23*1</f>
        <v>2</v>
      </c>
      <c r="AD23" s="110" t="s">
        <v>400</v>
      </c>
      <c r="AE23" s="110">
        <f>AB23*5</f>
        <v>10</v>
      </c>
      <c r="AF23" s="110">
        <f>AC23*4+AE23*4</f>
        <v>48</v>
      </c>
    </row>
    <row r="24" spans="2:32" s="82" customFormat="1" ht="27.95" customHeight="1" x14ac:dyDescent="0.4">
      <c r="B24" s="132" t="s">
        <v>419</v>
      </c>
      <c r="C24" s="258"/>
      <c r="D24" s="141"/>
      <c r="E24" s="141"/>
      <c r="F24" s="141"/>
      <c r="G24" s="49"/>
      <c r="H24" s="61"/>
      <c r="I24" s="49"/>
      <c r="J24" s="49"/>
      <c r="K24" s="61"/>
      <c r="L24" s="49"/>
      <c r="M24" s="50" t="s">
        <v>420</v>
      </c>
      <c r="N24" s="61"/>
      <c r="O24" s="49">
        <v>60</v>
      </c>
      <c r="P24" s="49"/>
      <c r="Q24" s="61"/>
      <c r="R24" s="49"/>
      <c r="S24" s="49"/>
      <c r="T24" s="61"/>
      <c r="U24" s="49"/>
      <c r="V24" s="260"/>
      <c r="W24" s="52" t="str">
        <f>AD27&amp;" "&amp;"g"</f>
        <v>26.5 g</v>
      </c>
      <c r="X24" s="60" t="s">
        <v>302</v>
      </c>
      <c r="Y24" s="54">
        <f t="shared" si="1"/>
        <v>3</v>
      </c>
      <c r="Z24" s="81"/>
      <c r="AA24" s="109" t="s">
        <v>421</v>
      </c>
      <c r="AB24" s="110">
        <v>3</v>
      </c>
      <c r="AC24" s="110"/>
      <c r="AD24" s="110">
        <f>AB24*5</f>
        <v>15</v>
      </c>
      <c r="AE24" s="110" t="s">
        <v>400</v>
      </c>
      <c r="AF24" s="110">
        <f>AD24*9</f>
        <v>135</v>
      </c>
    </row>
    <row r="25" spans="2:32" s="82" customFormat="1" ht="27.95" customHeight="1" x14ac:dyDescent="0.25">
      <c r="B25" s="272" t="s">
        <v>422</v>
      </c>
      <c r="C25" s="258"/>
      <c r="D25" s="49"/>
      <c r="E25" s="61"/>
      <c r="F25" s="49"/>
      <c r="G25" s="49"/>
      <c r="H25" s="61"/>
      <c r="I25" s="49"/>
      <c r="J25" s="49"/>
      <c r="K25" s="61"/>
      <c r="L25" s="49"/>
      <c r="M25" s="49"/>
      <c r="N25" s="61"/>
      <c r="O25" s="49"/>
      <c r="P25" s="49"/>
      <c r="Q25" s="61"/>
      <c r="R25" s="49"/>
      <c r="S25" s="49"/>
      <c r="T25" s="61"/>
      <c r="U25" s="49"/>
      <c r="V25" s="260"/>
      <c r="W25" s="59" t="s">
        <v>47</v>
      </c>
      <c r="X25" s="60" t="s">
        <v>307</v>
      </c>
      <c r="Y25" s="54">
        <f t="shared" si="1"/>
        <v>0</v>
      </c>
      <c r="Z25" s="83"/>
      <c r="AA25" s="109" t="s">
        <v>423</v>
      </c>
      <c r="AB25" s="110"/>
      <c r="AC25" s="109"/>
      <c r="AD25" s="109"/>
      <c r="AE25" s="109">
        <f>AB25*15</f>
        <v>0</v>
      </c>
      <c r="AF25" s="109"/>
    </row>
    <row r="26" spans="2:32" s="82" customFormat="1" ht="27.95" customHeight="1" x14ac:dyDescent="0.4">
      <c r="B26" s="272"/>
      <c r="C26" s="258"/>
      <c r="D26" s="49"/>
      <c r="E26" s="61"/>
      <c r="F26" s="49"/>
      <c r="G26" s="142"/>
      <c r="H26" s="61"/>
      <c r="I26" s="49"/>
      <c r="J26" s="49"/>
      <c r="K26" s="61"/>
      <c r="L26" s="49"/>
      <c r="M26" s="49"/>
      <c r="N26" s="61"/>
      <c r="O26" s="49"/>
      <c r="P26" s="49"/>
      <c r="Q26" s="61"/>
      <c r="R26" s="49"/>
      <c r="S26" s="49"/>
      <c r="T26" s="61"/>
      <c r="U26" s="49"/>
      <c r="V26" s="260"/>
      <c r="W26" s="52" t="str">
        <f>AC27&amp;" "&amp;"g"</f>
        <v>29.1 g</v>
      </c>
      <c r="X26" s="63" t="s">
        <v>309</v>
      </c>
      <c r="Y26" s="54">
        <f t="shared" si="1"/>
        <v>0</v>
      </c>
      <c r="Z26" s="81"/>
      <c r="AA26" s="65" t="s">
        <v>309</v>
      </c>
      <c r="AB26" s="110"/>
      <c r="AC26" s="109">
        <f>AB26*8</f>
        <v>0</v>
      </c>
      <c r="AD26" s="109">
        <f>AB26*4</f>
        <v>0</v>
      </c>
      <c r="AE26" s="109">
        <f>AB26*12</f>
        <v>0</v>
      </c>
      <c r="AF26" s="109"/>
    </row>
    <row r="27" spans="2:32" s="82" customFormat="1" ht="27.95" customHeight="1" x14ac:dyDescent="0.25">
      <c r="B27" s="123" t="s">
        <v>310</v>
      </c>
      <c r="C27" s="85"/>
      <c r="D27" s="49"/>
      <c r="E27" s="61"/>
      <c r="F27" s="49"/>
      <c r="G27" s="49"/>
      <c r="H27" s="61"/>
      <c r="I27" s="49"/>
      <c r="J27" s="49"/>
      <c r="K27" s="61"/>
      <c r="L27" s="49"/>
      <c r="M27" s="49"/>
      <c r="N27" s="61"/>
      <c r="O27" s="49"/>
      <c r="P27" s="49"/>
      <c r="Q27" s="61"/>
      <c r="R27" s="49"/>
      <c r="S27" s="49"/>
      <c r="T27" s="61"/>
      <c r="U27" s="49"/>
      <c r="V27" s="260"/>
      <c r="W27" s="59" t="s">
        <v>194</v>
      </c>
      <c r="X27" s="69"/>
      <c r="Y27" s="54"/>
      <c r="Z27" s="83"/>
      <c r="AA27" s="109"/>
      <c r="AB27" s="110"/>
      <c r="AC27" s="109">
        <f>SUM(AC21:AC26)</f>
        <v>29.099999999999998</v>
      </c>
      <c r="AD27" s="109">
        <f>SUM(AD21:AD26)</f>
        <v>26.5</v>
      </c>
      <c r="AE27" s="109">
        <f>SUM(AE21:AE26)</f>
        <v>92.5</v>
      </c>
      <c r="AF27" s="109">
        <f>AC27*4+AD27*9+AE27*4</f>
        <v>724.9</v>
      </c>
    </row>
    <row r="28" spans="2:32" s="82" customFormat="1" ht="27.95" customHeight="1" thickBot="1" x14ac:dyDescent="0.45">
      <c r="B28" s="133"/>
      <c r="C28" s="87"/>
      <c r="D28" s="61"/>
      <c r="E28" s="61"/>
      <c r="F28" s="49"/>
      <c r="G28" s="49"/>
      <c r="H28" s="61"/>
      <c r="I28" s="49"/>
      <c r="J28" s="49"/>
      <c r="K28" s="61"/>
      <c r="L28" s="49"/>
      <c r="M28" s="49"/>
      <c r="N28" s="61"/>
      <c r="O28" s="49"/>
      <c r="P28" s="49"/>
      <c r="Q28" s="61"/>
      <c r="R28" s="49"/>
      <c r="S28" s="49"/>
      <c r="T28" s="61"/>
      <c r="U28" s="49"/>
      <c r="V28" s="261"/>
      <c r="W28" s="52" t="str">
        <f>AF27&amp;"K"</f>
        <v>724.9K</v>
      </c>
      <c r="X28" s="78"/>
      <c r="Y28" s="54"/>
      <c r="Z28" s="81"/>
      <c r="AA28" s="83"/>
      <c r="AB28" s="88"/>
      <c r="AC28" s="129">
        <f>AC27*4/AF27</f>
        <v>0.16057387225824252</v>
      </c>
      <c r="AD28" s="129">
        <f>AD27*9/AF27</f>
        <v>0.32901089805490413</v>
      </c>
      <c r="AE28" s="129">
        <f>AE27*4/AF27</f>
        <v>0.51041522968685338</v>
      </c>
      <c r="AF28" s="83"/>
    </row>
    <row r="29" spans="2:32" s="47" customFormat="1" ht="27.95" customHeight="1" x14ac:dyDescent="0.3">
      <c r="B29" s="116">
        <v>12</v>
      </c>
      <c r="C29" s="258"/>
      <c r="D29" s="41" t="str">
        <f>'12月菜單'!M23</f>
        <v>地瓜飯</v>
      </c>
      <c r="E29" s="41" t="s">
        <v>424</v>
      </c>
      <c r="F29" s="41"/>
      <c r="G29" s="41" t="str">
        <f>'12月菜單'!M24</f>
        <v>檸香翅腿</v>
      </c>
      <c r="H29" s="41" t="s">
        <v>158</v>
      </c>
      <c r="I29" s="41"/>
      <c r="J29" s="41" t="str">
        <f>'12月菜單'!M25</f>
        <v>黃瓜燴鴿蛋</v>
      </c>
      <c r="K29" s="41" t="s">
        <v>389</v>
      </c>
      <c r="L29" s="41"/>
      <c r="M29" s="41" t="str">
        <f>'12月菜單'!M26</f>
        <v>五香滷味(豆)</v>
      </c>
      <c r="N29" s="41" t="s">
        <v>389</v>
      </c>
      <c r="O29" s="41"/>
      <c r="P29" s="41" t="str">
        <f>'12月菜單'!M27</f>
        <v>淺色蔬菜</v>
      </c>
      <c r="Q29" s="41" t="s">
        <v>425</v>
      </c>
      <c r="R29" s="41"/>
      <c r="S29" s="41" t="str">
        <f>'12月菜單'!M28</f>
        <v>紫菜蛋花湯</v>
      </c>
      <c r="T29" s="41" t="s">
        <v>389</v>
      </c>
      <c r="U29" s="41"/>
      <c r="V29" s="259"/>
      <c r="W29" s="43" t="s">
        <v>49</v>
      </c>
      <c r="X29" s="44" t="s">
        <v>286</v>
      </c>
      <c r="Y29" s="74">
        <f t="shared" ref="Y29:Y34" si="2">AB29</f>
        <v>5.5</v>
      </c>
      <c r="Z29" s="109"/>
      <c r="AA29" s="117" t="s">
        <v>426</v>
      </c>
      <c r="AB29" s="110">
        <v>5.5</v>
      </c>
      <c r="AC29" s="110">
        <f>AB29*2</f>
        <v>11</v>
      </c>
      <c r="AD29" s="110"/>
      <c r="AE29" s="110">
        <f>AB29*15</f>
        <v>82.5</v>
      </c>
      <c r="AF29" s="110">
        <f>AC29*4+AE29*4</f>
        <v>374</v>
      </c>
    </row>
    <row r="30" spans="2:32" ht="27.95" customHeight="1" x14ac:dyDescent="0.3">
      <c r="B30" s="118" t="s">
        <v>392</v>
      </c>
      <c r="C30" s="258"/>
      <c r="D30" s="49" t="s">
        <v>427</v>
      </c>
      <c r="E30" s="49"/>
      <c r="F30" s="49">
        <v>90</v>
      </c>
      <c r="G30" s="49" t="s">
        <v>428</v>
      </c>
      <c r="H30" s="49"/>
      <c r="I30" s="49">
        <v>60</v>
      </c>
      <c r="J30" s="50" t="s">
        <v>429</v>
      </c>
      <c r="K30" s="49"/>
      <c r="L30" s="49">
        <v>50</v>
      </c>
      <c r="M30" s="50" t="s">
        <v>430</v>
      </c>
      <c r="N30" s="49"/>
      <c r="O30" s="49">
        <v>50</v>
      </c>
      <c r="P30" s="50" t="s">
        <v>397</v>
      </c>
      <c r="Q30" s="49"/>
      <c r="R30" s="49">
        <v>120</v>
      </c>
      <c r="S30" s="49" t="s">
        <v>431</v>
      </c>
      <c r="T30" s="49"/>
      <c r="U30" s="49">
        <v>10</v>
      </c>
      <c r="V30" s="260"/>
      <c r="W30" s="52" t="str">
        <f>AE35&amp;" "&amp;"g"</f>
        <v>92.5 g</v>
      </c>
      <c r="X30" s="53" t="s">
        <v>173</v>
      </c>
      <c r="Y30" s="76">
        <f t="shared" si="2"/>
        <v>2.7</v>
      </c>
      <c r="Z30" s="114"/>
      <c r="AA30" s="119" t="s">
        <v>207</v>
      </c>
      <c r="AB30" s="110">
        <v>2.7</v>
      </c>
      <c r="AC30" s="120">
        <f>AB30*7</f>
        <v>18.900000000000002</v>
      </c>
      <c r="AD30" s="110">
        <f>AB30*5</f>
        <v>13.5</v>
      </c>
      <c r="AE30" s="110" t="s">
        <v>233</v>
      </c>
      <c r="AF30" s="121">
        <f>AC30*4+AD30*9</f>
        <v>197.10000000000002</v>
      </c>
    </row>
    <row r="31" spans="2:32" ht="27.95" customHeight="1" x14ac:dyDescent="0.3">
      <c r="B31" s="118">
        <v>20</v>
      </c>
      <c r="C31" s="258"/>
      <c r="D31" s="49" t="s">
        <v>210</v>
      </c>
      <c r="E31" s="49"/>
      <c r="F31" s="49">
        <v>45</v>
      </c>
      <c r="G31" s="49"/>
      <c r="H31" s="49"/>
      <c r="I31" s="49"/>
      <c r="J31" s="49" t="s">
        <v>432</v>
      </c>
      <c r="K31" s="49"/>
      <c r="L31" s="49">
        <v>10</v>
      </c>
      <c r="M31" s="49" t="s">
        <v>433</v>
      </c>
      <c r="N31" s="61"/>
      <c r="O31" s="49">
        <v>20</v>
      </c>
      <c r="P31" s="49"/>
      <c r="Q31" s="61"/>
      <c r="R31" s="49"/>
      <c r="S31" s="49" t="s">
        <v>372</v>
      </c>
      <c r="T31" s="49"/>
      <c r="U31" s="49">
        <v>15</v>
      </c>
      <c r="V31" s="260"/>
      <c r="W31" s="59" t="s">
        <v>35</v>
      </c>
      <c r="X31" s="60" t="s">
        <v>211</v>
      </c>
      <c r="Y31" s="76">
        <f t="shared" si="2"/>
        <v>2</v>
      </c>
      <c r="Z31" s="109"/>
      <c r="AA31" s="109" t="s">
        <v>405</v>
      </c>
      <c r="AB31" s="110">
        <v>2</v>
      </c>
      <c r="AC31" s="110">
        <f>AB31*1</f>
        <v>2</v>
      </c>
      <c r="AD31" s="110" t="s">
        <v>400</v>
      </c>
      <c r="AE31" s="110">
        <f>AB31*5</f>
        <v>10</v>
      </c>
      <c r="AF31" s="110">
        <f>AC31*4+AE31*4</f>
        <v>48</v>
      </c>
    </row>
    <row r="32" spans="2:32" ht="27.95" customHeight="1" x14ac:dyDescent="0.3">
      <c r="B32" s="118" t="s">
        <v>213</v>
      </c>
      <c r="C32" s="258"/>
      <c r="D32" s="61"/>
      <c r="E32" s="61"/>
      <c r="F32" s="49"/>
      <c r="G32" s="49"/>
      <c r="H32" s="61"/>
      <c r="I32" s="49"/>
      <c r="J32" s="49" t="s">
        <v>393</v>
      </c>
      <c r="K32" s="61"/>
      <c r="L32" s="49">
        <v>20</v>
      </c>
      <c r="M32" s="49" t="s">
        <v>434</v>
      </c>
      <c r="N32" s="49" t="s">
        <v>403</v>
      </c>
      <c r="O32" s="49">
        <v>30</v>
      </c>
      <c r="P32" s="49"/>
      <c r="Q32" s="61"/>
      <c r="R32" s="49"/>
      <c r="S32" s="91" t="s">
        <v>435</v>
      </c>
      <c r="T32" s="49"/>
      <c r="U32" s="49">
        <v>5</v>
      </c>
      <c r="V32" s="260"/>
      <c r="W32" s="52" t="str">
        <f>AD35&amp;" "&amp;"g"</f>
        <v>26 g</v>
      </c>
      <c r="X32" s="60" t="s">
        <v>240</v>
      </c>
      <c r="Y32" s="76">
        <f t="shared" si="2"/>
        <v>2.5</v>
      </c>
      <c r="Z32" s="114"/>
      <c r="AA32" s="109" t="s">
        <v>241</v>
      </c>
      <c r="AB32" s="110">
        <v>2.5</v>
      </c>
      <c r="AC32" s="110"/>
      <c r="AD32" s="110">
        <f>AB32*5</f>
        <v>12.5</v>
      </c>
      <c r="AE32" s="110" t="s">
        <v>233</v>
      </c>
      <c r="AF32" s="110">
        <f>AD32*9</f>
        <v>112.5</v>
      </c>
    </row>
    <row r="33" spans="2:32" ht="27.95" customHeight="1" x14ac:dyDescent="0.25">
      <c r="B33" s="270" t="s">
        <v>436</v>
      </c>
      <c r="C33" s="258"/>
      <c r="D33" s="61"/>
      <c r="E33" s="61"/>
      <c r="F33" s="49"/>
      <c r="G33" s="49"/>
      <c r="H33" s="61"/>
      <c r="I33" s="49"/>
      <c r="J33" s="49" t="s">
        <v>188</v>
      </c>
      <c r="K33" s="49"/>
      <c r="L33" s="49">
        <v>10</v>
      </c>
      <c r="M33" s="49"/>
      <c r="N33" s="61"/>
      <c r="O33" s="49"/>
      <c r="P33" s="49"/>
      <c r="Q33" s="61"/>
      <c r="R33" s="49"/>
      <c r="S33" s="49"/>
      <c r="T33" s="49"/>
      <c r="U33" s="49"/>
      <c r="V33" s="260"/>
      <c r="W33" s="59" t="s">
        <v>47</v>
      </c>
      <c r="X33" s="60" t="s">
        <v>362</v>
      </c>
      <c r="Y33" s="76">
        <f t="shared" si="2"/>
        <v>0</v>
      </c>
      <c r="Z33" s="109"/>
      <c r="AA33" s="109" t="s">
        <v>256</v>
      </c>
      <c r="AE33" s="109">
        <f>AB33*15</f>
        <v>0</v>
      </c>
    </row>
    <row r="34" spans="2:32" ht="27.95" customHeight="1" x14ac:dyDescent="0.3">
      <c r="B34" s="270"/>
      <c r="C34" s="258"/>
      <c r="D34" s="61"/>
      <c r="E34" s="61"/>
      <c r="F34" s="49"/>
      <c r="G34" s="49"/>
      <c r="H34" s="61"/>
      <c r="I34" s="49"/>
      <c r="J34" s="49"/>
      <c r="K34" s="61"/>
      <c r="L34" s="49"/>
      <c r="M34" s="49"/>
      <c r="N34" s="61"/>
      <c r="O34" s="49"/>
      <c r="P34" s="49"/>
      <c r="Q34" s="61"/>
      <c r="R34" s="49"/>
      <c r="S34" s="49"/>
      <c r="T34" s="61"/>
      <c r="U34" s="49"/>
      <c r="V34" s="260"/>
      <c r="W34" s="52" t="str">
        <f>AC35&amp;" "&amp;"g"</f>
        <v>31.9 g</v>
      </c>
      <c r="X34" s="63" t="s">
        <v>412</v>
      </c>
      <c r="Y34" s="76">
        <f t="shared" si="2"/>
        <v>0</v>
      </c>
      <c r="Z34" s="114"/>
      <c r="AA34" s="65" t="s">
        <v>412</v>
      </c>
      <c r="AC34" s="109">
        <f>AB34*8</f>
        <v>0</v>
      </c>
      <c r="AD34" s="109">
        <f>AB34*4</f>
        <v>0</v>
      </c>
      <c r="AE34" s="109">
        <f>AB34*12</f>
        <v>0</v>
      </c>
    </row>
    <row r="35" spans="2:32" ht="27.95" customHeight="1" x14ac:dyDescent="0.25">
      <c r="B35" s="123" t="s">
        <v>336</v>
      </c>
      <c r="C35" s="124"/>
      <c r="D35" s="61"/>
      <c r="E35" s="61"/>
      <c r="F35" s="49"/>
      <c r="G35" s="49"/>
      <c r="H35" s="61"/>
      <c r="I35" s="49"/>
      <c r="J35" s="49"/>
      <c r="K35" s="61"/>
      <c r="L35" s="49"/>
      <c r="M35" s="49"/>
      <c r="N35" s="61"/>
      <c r="O35" s="49"/>
      <c r="P35" s="49"/>
      <c r="Q35" s="61"/>
      <c r="R35" s="49"/>
      <c r="S35" s="49"/>
      <c r="T35" s="49"/>
      <c r="U35" s="49"/>
      <c r="V35" s="260"/>
      <c r="W35" s="59" t="s">
        <v>194</v>
      </c>
      <c r="X35" s="69"/>
      <c r="Y35" s="76"/>
      <c r="Z35" s="109"/>
      <c r="AC35" s="109">
        <f>SUM(AC29:AC34)</f>
        <v>31.900000000000002</v>
      </c>
      <c r="AD35" s="109">
        <f>SUM(AD29:AD34)</f>
        <v>26</v>
      </c>
      <c r="AE35" s="109">
        <f>SUM(AE29:AE34)</f>
        <v>92.5</v>
      </c>
      <c r="AF35" s="109">
        <f>AC35*4+AD35*9+AE35*4</f>
        <v>731.6</v>
      </c>
    </row>
    <row r="36" spans="2:32" ht="27.95" customHeight="1" x14ac:dyDescent="0.3">
      <c r="B36" s="125"/>
      <c r="C36" s="126"/>
      <c r="D36" s="61"/>
      <c r="E36" s="61"/>
      <c r="F36" s="75"/>
      <c r="G36" s="75"/>
      <c r="H36" s="61"/>
      <c r="I36" s="75"/>
      <c r="J36" s="75"/>
      <c r="K36" s="61"/>
      <c r="L36" s="75"/>
      <c r="M36" s="75"/>
      <c r="N36" s="61"/>
      <c r="O36" s="75"/>
      <c r="P36" s="75"/>
      <c r="Q36" s="61"/>
      <c r="R36" s="75"/>
      <c r="S36" s="75"/>
      <c r="T36" s="61"/>
      <c r="U36" s="75"/>
      <c r="V36" s="261"/>
      <c r="W36" s="52" t="str">
        <f>AF35&amp;"K"</f>
        <v>731.6K</v>
      </c>
      <c r="X36" s="72"/>
      <c r="Y36" s="76"/>
      <c r="Z36" s="114"/>
      <c r="AC36" s="129">
        <f>AC35*4/AF35</f>
        <v>0.17441224712957901</v>
      </c>
      <c r="AD36" s="129">
        <f>AD35*9/AF35</f>
        <v>0.3198469108802624</v>
      </c>
      <c r="AE36" s="129">
        <f>AE35*4/AF35</f>
        <v>0.50574084199015856</v>
      </c>
    </row>
    <row r="37" spans="2:32" s="47" customFormat="1" ht="27.95" customHeight="1" x14ac:dyDescent="0.3">
      <c r="B37" s="116">
        <v>12</v>
      </c>
      <c r="C37" s="258"/>
      <c r="D37" s="41" t="str">
        <f>'12月菜單'!Q23</f>
        <v>南洋咖哩炒飯</v>
      </c>
      <c r="E37" s="41" t="s">
        <v>437</v>
      </c>
      <c r="F37" s="41"/>
      <c r="G37" s="41" t="str">
        <f>'12月菜單'!Q24</f>
        <v>爆炒鹹豬肉</v>
      </c>
      <c r="H37" s="41" t="s">
        <v>340</v>
      </c>
      <c r="I37" s="41"/>
      <c r="J37" s="41" t="str">
        <f>'12月菜單'!Q25</f>
        <v>淋醬金元寶(冷)</v>
      </c>
      <c r="K37" s="41" t="s">
        <v>340</v>
      </c>
      <c r="L37" s="41"/>
      <c r="M37" s="41" t="str">
        <f>'12月菜單'!Q26</f>
        <v>番茄炒蛋</v>
      </c>
      <c r="N37" s="41" t="s">
        <v>222</v>
      </c>
      <c r="O37" s="41"/>
      <c r="P37" s="41" t="str">
        <f>'12月菜單'!Q27</f>
        <v>深色蔬菜</v>
      </c>
      <c r="Q37" s="41" t="s">
        <v>388</v>
      </c>
      <c r="R37" s="41"/>
      <c r="S37" s="41" t="str">
        <f>'12月菜單'!Q28</f>
        <v>小魚味噌湯(海)</v>
      </c>
      <c r="T37" s="41" t="s">
        <v>340</v>
      </c>
      <c r="U37" s="143"/>
      <c r="V37" s="259"/>
      <c r="W37" s="144" t="s">
        <v>49</v>
      </c>
      <c r="X37" s="145" t="s">
        <v>286</v>
      </c>
      <c r="Y37" s="146">
        <f t="shared" ref="Y37:Y42" si="3">AB37</f>
        <v>5</v>
      </c>
      <c r="Z37" s="109"/>
      <c r="AA37" s="117" t="s">
        <v>353</v>
      </c>
      <c r="AB37" s="110">
        <v>5</v>
      </c>
      <c r="AC37" s="110">
        <f>AB37*2</f>
        <v>10</v>
      </c>
      <c r="AD37" s="110"/>
      <c r="AE37" s="110">
        <f>AB37*15</f>
        <v>75</v>
      </c>
      <c r="AF37" s="110">
        <f>AC37*4+AE37*4</f>
        <v>340</v>
      </c>
    </row>
    <row r="38" spans="2:32" ht="27.95" customHeight="1" x14ac:dyDescent="0.3">
      <c r="B38" s="118" t="s">
        <v>200</v>
      </c>
      <c r="C38" s="258"/>
      <c r="D38" s="49" t="s">
        <v>343</v>
      </c>
      <c r="E38" s="49"/>
      <c r="F38" s="49">
        <v>120</v>
      </c>
      <c r="G38" s="49" t="s">
        <v>438</v>
      </c>
      <c r="H38" s="49"/>
      <c r="I38" s="49">
        <v>60</v>
      </c>
      <c r="J38" s="91" t="s">
        <v>439</v>
      </c>
      <c r="K38" s="91" t="s">
        <v>345</v>
      </c>
      <c r="L38" s="91">
        <v>60</v>
      </c>
      <c r="M38" s="49" t="s">
        <v>440</v>
      </c>
      <c r="N38" s="49"/>
      <c r="O38" s="49">
        <v>50</v>
      </c>
      <c r="P38" s="50" t="s">
        <v>228</v>
      </c>
      <c r="Q38" s="49"/>
      <c r="R38" s="49">
        <v>120</v>
      </c>
      <c r="S38" s="49" t="s">
        <v>441</v>
      </c>
      <c r="T38" s="49"/>
      <c r="U38" s="49">
        <v>5</v>
      </c>
      <c r="V38" s="260"/>
      <c r="W38" s="147" t="str">
        <f>AE43&amp;" "&amp;"g"</f>
        <v>86.5 g</v>
      </c>
      <c r="X38" s="148" t="s">
        <v>231</v>
      </c>
      <c r="Y38" s="149">
        <f t="shared" si="3"/>
        <v>2.8</v>
      </c>
      <c r="Z38" s="114"/>
      <c r="AA38" s="119" t="s">
        <v>207</v>
      </c>
      <c r="AB38" s="110">
        <v>2.8</v>
      </c>
      <c r="AC38" s="120">
        <f>AB38*7</f>
        <v>19.599999999999998</v>
      </c>
      <c r="AD38" s="110">
        <f>AB38*5</f>
        <v>14</v>
      </c>
      <c r="AE38" s="110" t="s">
        <v>233</v>
      </c>
      <c r="AF38" s="121">
        <f>AC38*4+AD38*9</f>
        <v>204.39999999999998</v>
      </c>
    </row>
    <row r="39" spans="2:32" ht="27.95" customHeight="1" x14ac:dyDescent="0.3">
      <c r="B39" s="118">
        <v>21</v>
      </c>
      <c r="C39" s="258"/>
      <c r="D39" s="49" t="s">
        <v>442</v>
      </c>
      <c r="E39" s="49"/>
      <c r="F39" s="49">
        <v>20</v>
      </c>
      <c r="G39" s="50" t="s">
        <v>443</v>
      </c>
      <c r="H39" s="49"/>
      <c r="I39" s="49">
        <v>65</v>
      </c>
      <c r="J39" s="49"/>
      <c r="K39" s="49"/>
      <c r="L39" s="49"/>
      <c r="M39" s="50" t="s">
        <v>372</v>
      </c>
      <c r="N39" s="49"/>
      <c r="O39" s="49">
        <v>60</v>
      </c>
      <c r="P39" s="49"/>
      <c r="Q39" s="49"/>
      <c r="R39" s="49"/>
      <c r="S39" s="49" t="s">
        <v>444</v>
      </c>
      <c r="T39" s="49" t="s">
        <v>226</v>
      </c>
      <c r="U39" s="49">
        <v>5</v>
      </c>
      <c r="V39" s="260"/>
      <c r="W39" s="150" t="s">
        <v>35</v>
      </c>
      <c r="X39" s="151" t="s">
        <v>211</v>
      </c>
      <c r="Y39" s="149">
        <f t="shared" si="3"/>
        <v>2.2999999999999998</v>
      </c>
      <c r="Z39" s="109"/>
      <c r="AA39" s="109" t="s">
        <v>326</v>
      </c>
      <c r="AB39" s="110">
        <v>2.2999999999999998</v>
      </c>
      <c r="AC39" s="110">
        <f>AB39*1</f>
        <v>2.2999999999999998</v>
      </c>
      <c r="AD39" s="110" t="s">
        <v>319</v>
      </c>
      <c r="AE39" s="110">
        <f>AB39*5</f>
        <v>11.5</v>
      </c>
      <c r="AF39" s="110">
        <f>AC39*4+AE39*4</f>
        <v>55.2</v>
      </c>
    </row>
    <row r="40" spans="2:32" ht="27.95" customHeight="1" x14ac:dyDescent="0.3">
      <c r="B40" s="118" t="s">
        <v>213</v>
      </c>
      <c r="C40" s="258"/>
      <c r="D40" s="49" t="s">
        <v>445</v>
      </c>
      <c r="E40" s="49"/>
      <c r="F40" s="49">
        <v>20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260"/>
      <c r="W40" s="147" t="str">
        <f>AD43&amp;" "&amp;"g"</f>
        <v>26.5 g</v>
      </c>
      <c r="X40" s="151" t="s">
        <v>329</v>
      </c>
      <c r="Y40" s="149">
        <f t="shared" si="3"/>
        <v>2.5</v>
      </c>
      <c r="Z40" s="114"/>
      <c r="AA40" s="109" t="s">
        <v>421</v>
      </c>
      <c r="AB40" s="110">
        <v>2.5</v>
      </c>
      <c r="AC40" s="110"/>
      <c r="AD40" s="110">
        <f>AB40*5</f>
        <v>12.5</v>
      </c>
      <c r="AE40" s="110" t="s">
        <v>319</v>
      </c>
      <c r="AF40" s="110">
        <f>AD40*9</f>
        <v>112.5</v>
      </c>
    </row>
    <row r="41" spans="2:32" ht="27.95" customHeight="1" x14ac:dyDescent="0.25">
      <c r="B41" s="270" t="s">
        <v>446</v>
      </c>
      <c r="C41" s="25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260"/>
      <c r="W41" s="150" t="s">
        <v>47</v>
      </c>
      <c r="X41" s="151" t="s">
        <v>334</v>
      </c>
      <c r="Y41" s="149">
        <f t="shared" si="3"/>
        <v>0</v>
      </c>
      <c r="Z41" s="109"/>
      <c r="AA41" s="109" t="s">
        <v>363</v>
      </c>
      <c r="AE41" s="109">
        <f>AB41*15</f>
        <v>0</v>
      </c>
    </row>
    <row r="42" spans="2:32" ht="27.95" customHeight="1" x14ac:dyDescent="0.3">
      <c r="B42" s="270"/>
      <c r="C42" s="258"/>
      <c r="D42" s="49"/>
      <c r="E42" s="61"/>
      <c r="F42" s="49"/>
      <c r="G42" s="49"/>
      <c r="H42" s="61"/>
      <c r="I42" s="49"/>
      <c r="J42" s="49"/>
      <c r="K42" s="61"/>
      <c r="L42" s="49"/>
      <c r="M42" s="49"/>
      <c r="N42" s="61"/>
      <c r="O42" s="49"/>
      <c r="P42" s="49"/>
      <c r="Q42" s="61"/>
      <c r="R42" s="49"/>
      <c r="S42" s="49"/>
      <c r="T42" s="61"/>
      <c r="U42" s="49"/>
      <c r="V42" s="260"/>
      <c r="W42" s="147" t="str">
        <f>AC43&amp;" "&amp;"g"</f>
        <v>31.9 g</v>
      </c>
      <c r="X42" s="152" t="s">
        <v>309</v>
      </c>
      <c r="Y42" s="149">
        <f t="shared" si="3"/>
        <v>0</v>
      </c>
      <c r="Z42" s="114"/>
      <c r="AA42" s="65" t="s">
        <v>335</v>
      </c>
      <c r="AC42" s="109">
        <f>AB42*8</f>
        <v>0</v>
      </c>
      <c r="AD42" s="109">
        <f>AB42*4</f>
        <v>0</v>
      </c>
      <c r="AE42" s="109">
        <f>AB42*12</f>
        <v>0</v>
      </c>
    </row>
    <row r="43" spans="2:32" ht="27.95" customHeight="1" x14ac:dyDescent="0.25">
      <c r="B43" s="123" t="s">
        <v>257</v>
      </c>
      <c r="C43" s="124"/>
      <c r="D43" s="61"/>
      <c r="E43" s="61"/>
      <c r="F43" s="49"/>
      <c r="G43" s="49"/>
      <c r="H43" s="61"/>
      <c r="I43" s="49"/>
      <c r="J43" s="49"/>
      <c r="K43" s="61"/>
      <c r="L43" s="49"/>
      <c r="M43" s="49"/>
      <c r="N43" s="61"/>
      <c r="O43" s="49"/>
      <c r="P43" s="49"/>
      <c r="Q43" s="61"/>
      <c r="R43" s="49"/>
      <c r="S43" s="49"/>
      <c r="T43" s="61"/>
      <c r="U43" s="49"/>
      <c r="V43" s="260"/>
      <c r="W43" s="150" t="s">
        <v>194</v>
      </c>
      <c r="X43" s="153"/>
      <c r="Y43" s="149"/>
      <c r="Z43" s="109"/>
      <c r="AC43" s="134">
        <f>SUM(AC37:AC42)</f>
        <v>31.9</v>
      </c>
      <c r="AD43" s="134">
        <f>SUM(AD37:AD42)</f>
        <v>26.5</v>
      </c>
      <c r="AE43" s="134">
        <f>SUM(AE37:AE42)</f>
        <v>86.5</v>
      </c>
      <c r="AF43" s="109">
        <f>AC43*4+AD43*9+AE43*4</f>
        <v>712.1</v>
      </c>
    </row>
    <row r="44" spans="2:32" ht="27.95" customHeight="1" thickBot="1" x14ac:dyDescent="0.35">
      <c r="B44" s="135"/>
      <c r="C44" s="126"/>
      <c r="D44" s="94"/>
      <c r="E44" s="94"/>
      <c r="F44" s="154"/>
      <c r="G44" s="154"/>
      <c r="H44" s="94"/>
      <c r="I44" s="154"/>
      <c r="J44" s="154"/>
      <c r="K44" s="94"/>
      <c r="L44" s="154"/>
      <c r="M44" s="154"/>
      <c r="N44" s="94"/>
      <c r="O44" s="154"/>
      <c r="P44" s="154"/>
      <c r="Q44" s="94"/>
      <c r="R44" s="154"/>
      <c r="S44" s="154"/>
      <c r="T44" s="94"/>
      <c r="U44" s="154"/>
      <c r="V44" s="261"/>
      <c r="W44" s="155" t="str">
        <f>AF43&amp;"K"</f>
        <v>712.1K</v>
      </c>
      <c r="X44" s="156"/>
      <c r="Y44" s="157"/>
      <c r="Z44" s="114"/>
      <c r="AC44" s="129">
        <f>AC43*4/AF43</f>
        <v>0.179188316247718</v>
      </c>
      <c r="AD44" s="129">
        <f>AD43*9/AF43</f>
        <v>0.33492487010251371</v>
      </c>
      <c r="AE44" s="129">
        <f>AE43*4/AF43</f>
        <v>0.48588681364976827</v>
      </c>
    </row>
    <row r="45" spans="2:32" ht="21.75" customHeight="1" x14ac:dyDescent="0.25">
      <c r="C45" s="109"/>
      <c r="D45" s="140"/>
      <c r="E45" s="158"/>
      <c r="F45" s="140"/>
      <c r="G45" s="140"/>
      <c r="H45" s="158"/>
      <c r="I45" s="140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138"/>
    </row>
    <row r="46" spans="2:32" x14ac:dyDescent="0.25">
      <c r="B46" s="110"/>
      <c r="D46" s="275"/>
      <c r="E46" s="275"/>
      <c r="F46" s="276"/>
      <c r="G46" s="276"/>
      <c r="H46" s="159"/>
      <c r="I46" s="65"/>
      <c r="J46" s="65"/>
      <c r="K46" s="159"/>
      <c r="L46" s="65"/>
      <c r="M46" s="140"/>
      <c r="N46" s="159"/>
      <c r="O46" s="65"/>
      <c r="P46" s="140"/>
      <c r="Q46" s="159"/>
      <c r="R46" s="65"/>
      <c r="S46" s="140"/>
      <c r="T46" s="159"/>
      <c r="U46" s="65"/>
      <c r="V46" s="65"/>
      <c r="W46" s="160"/>
      <c r="X46" s="161"/>
      <c r="Y46" s="162"/>
    </row>
    <row r="47" spans="2:32" x14ac:dyDescent="0.25">
      <c r="Y47" s="106"/>
    </row>
    <row r="48" spans="2:32" x14ac:dyDescent="0.25">
      <c r="Y48" s="106"/>
    </row>
    <row r="49" spans="25:25" x14ac:dyDescent="0.25">
      <c r="Y49" s="106"/>
    </row>
    <row r="50" spans="25:25" x14ac:dyDescent="0.25">
      <c r="Y50" s="106"/>
    </row>
    <row r="51" spans="25:25" x14ac:dyDescent="0.25">
      <c r="Y51" s="106"/>
    </row>
    <row r="52" spans="25:25" x14ac:dyDescent="0.25">
      <c r="Y52" s="106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zoomScale="70" zoomScaleNormal="70" workbookViewId="0">
      <selection activeCell="E9" sqref="E8:J9"/>
    </sheetView>
  </sheetViews>
  <sheetFormatPr defaultRowHeight="20.25" x14ac:dyDescent="0.25"/>
  <cols>
    <col min="1" max="1" width="2.140625" style="122" customWidth="1"/>
    <col min="2" max="2" width="5.5703125" style="136" customWidth="1"/>
    <col min="3" max="3" width="0" style="122" hidden="1" customWidth="1"/>
    <col min="4" max="4" width="21.28515625" style="122" customWidth="1"/>
    <col min="5" max="5" width="6.42578125" style="137" customWidth="1"/>
    <col min="6" max="6" width="11" style="122" customWidth="1"/>
    <col min="7" max="7" width="21.28515625" style="122" customWidth="1"/>
    <col min="8" max="8" width="6.42578125" style="137" customWidth="1"/>
    <col min="9" max="9" width="11" style="122" customWidth="1"/>
    <col min="10" max="10" width="21.28515625" style="122" customWidth="1"/>
    <col min="11" max="11" width="6.42578125" style="137" customWidth="1"/>
    <col min="12" max="12" width="11" style="122" customWidth="1"/>
    <col min="13" max="13" width="21.28515625" style="122" customWidth="1"/>
    <col min="14" max="14" width="6.42578125" style="137" customWidth="1"/>
    <col min="15" max="15" width="11" style="122" customWidth="1"/>
    <col min="16" max="16" width="21.28515625" style="122" customWidth="1"/>
    <col min="17" max="17" width="6.42578125" style="137" customWidth="1"/>
    <col min="18" max="18" width="11" style="122" customWidth="1"/>
    <col min="19" max="19" width="21.28515625" style="122" customWidth="1"/>
    <col min="20" max="20" width="6.42578125" style="137" customWidth="1"/>
    <col min="21" max="21" width="11" style="122" customWidth="1"/>
    <col min="22" max="22" width="6" style="140" customWidth="1"/>
    <col min="23" max="23" width="13.42578125" style="104" customWidth="1"/>
    <col min="24" max="24" width="12.85546875" style="105" customWidth="1"/>
    <col min="25" max="25" width="7.5703125" style="108" customWidth="1"/>
    <col min="26" max="26" width="7.5703125" style="122" customWidth="1"/>
    <col min="27" max="27" width="6.85546875" style="109" hidden="1" customWidth="1"/>
    <col min="28" max="28" width="6.28515625" style="110" hidden="1" customWidth="1"/>
    <col min="29" max="29" width="8.85546875" style="109" hidden="1" customWidth="1"/>
    <col min="30" max="30" width="9.140625" style="109" hidden="1" customWidth="1"/>
    <col min="31" max="31" width="9" style="109" hidden="1" customWidth="1"/>
    <col min="32" max="32" width="8.5703125" style="109" hidden="1" customWidth="1"/>
    <col min="33" max="33" width="10.28515625" style="122" customWidth="1"/>
    <col min="34" max="256" width="9.140625" style="122"/>
    <col min="257" max="257" width="2.140625" style="122" customWidth="1"/>
    <col min="258" max="258" width="5.5703125" style="122" customWidth="1"/>
    <col min="259" max="259" width="0" style="122" hidden="1" customWidth="1"/>
    <col min="260" max="260" width="21.28515625" style="122" customWidth="1"/>
    <col min="261" max="261" width="6.42578125" style="122" customWidth="1"/>
    <col min="262" max="262" width="11" style="122" customWidth="1"/>
    <col min="263" max="263" width="21.28515625" style="122" customWidth="1"/>
    <col min="264" max="264" width="6.42578125" style="122" customWidth="1"/>
    <col min="265" max="265" width="11" style="122" customWidth="1"/>
    <col min="266" max="266" width="21.28515625" style="122" customWidth="1"/>
    <col min="267" max="267" width="6.42578125" style="122" customWidth="1"/>
    <col min="268" max="268" width="11" style="122" customWidth="1"/>
    <col min="269" max="269" width="21.28515625" style="122" customWidth="1"/>
    <col min="270" max="270" width="6.42578125" style="122" customWidth="1"/>
    <col min="271" max="271" width="11" style="122" customWidth="1"/>
    <col min="272" max="272" width="21.28515625" style="122" customWidth="1"/>
    <col min="273" max="273" width="6.42578125" style="122" customWidth="1"/>
    <col min="274" max="274" width="11" style="122" customWidth="1"/>
    <col min="275" max="275" width="21.28515625" style="122" customWidth="1"/>
    <col min="276" max="276" width="6.42578125" style="122" customWidth="1"/>
    <col min="277" max="277" width="11" style="122" customWidth="1"/>
    <col min="278" max="278" width="6" style="122" customWidth="1"/>
    <col min="279" max="279" width="13.42578125" style="122" customWidth="1"/>
    <col min="280" max="280" width="12.85546875" style="122" customWidth="1"/>
    <col min="281" max="282" width="7.5703125" style="122" customWidth="1"/>
    <col min="283" max="288" width="0" style="122" hidden="1" customWidth="1"/>
    <col min="289" max="289" width="10.28515625" style="122" customWidth="1"/>
    <col min="290" max="512" width="9.140625" style="122"/>
    <col min="513" max="513" width="2.140625" style="122" customWidth="1"/>
    <col min="514" max="514" width="5.5703125" style="122" customWidth="1"/>
    <col min="515" max="515" width="0" style="122" hidden="1" customWidth="1"/>
    <col min="516" max="516" width="21.28515625" style="122" customWidth="1"/>
    <col min="517" max="517" width="6.42578125" style="122" customWidth="1"/>
    <col min="518" max="518" width="11" style="122" customWidth="1"/>
    <col min="519" max="519" width="21.28515625" style="122" customWidth="1"/>
    <col min="520" max="520" width="6.42578125" style="122" customWidth="1"/>
    <col min="521" max="521" width="11" style="122" customWidth="1"/>
    <col min="522" max="522" width="21.28515625" style="122" customWidth="1"/>
    <col min="523" max="523" width="6.42578125" style="122" customWidth="1"/>
    <col min="524" max="524" width="11" style="122" customWidth="1"/>
    <col min="525" max="525" width="21.28515625" style="122" customWidth="1"/>
    <col min="526" max="526" width="6.42578125" style="122" customWidth="1"/>
    <col min="527" max="527" width="11" style="122" customWidth="1"/>
    <col min="528" max="528" width="21.28515625" style="122" customWidth="1"/>
    <col min="529" max="529" width="6.42578125" style="122" customWidth="1"/>
    <col min="530" max="530" width="11" style="122" customWidth="1"/>
    <col min="531" max="531" width="21.28515625" style="122" customWidth="1"/>
    <col min="532" max="532" width="6.42578125" style="122" customWidth="1"/>
    <col min="533" max="533" width="11" style="122" customWidth="1"/>
    <col min="534" max="534" width="6" style="122" customWidth="1"/>
    <col min="535" max="535" width="13.42578125" style="122" customWidth="1"/>
    <col min="536" max="536" width="12.85546875" style="122" customWidth="1"/>
    <col min="537" max="538" width="7.5703125" style="122" customWidth="1"/>
    <col min="539" max="544" width="0" style="122" hidden="1" customWidth="1"/>
    <col min="545" max="545" width="10.28515625" style="122" customWidth="1"/>
    <col min="546" max="768" width="9.140625" style="122"/>
    <col min="769" max="769" width="2.140625" style="122" customWidth="1"/>
    <col min="770" max="770" width="5.5703125" style="122" customWidth="1"/>
    <col min="771" max="771" width="0" style="122" hidden="1" customWidth="1"/>
    <col min="772" max="772" width="21.28515625" style="122" customWidth="1"/>
    <col min="773" max="773" width="6.42578125" style="122" customWidth="1"/>
    <col min="774" max="774" width="11" style="122" customWidth="1"/>
    <col min="775" max="775" width="21.28515625" style="122" customWidth="1"/>
    <col min="776" max="776" width="6.42578125" style="122" customWidth="1"/>
    <col min="777" max="777" width="11" style="122" customWidth="1"/>
    <col min="778" max="778" width="21.28515625" style="122" customWidth="1"/>
    <col min="779" max="779" width="6.42578125" style="122" customWidth="1"/>
    <col min="780" max="780" width="11" style="122" customWidth="1"/>
    <col min="781" max="781" width="21.28515625" style="122" customWidth="1"/>
    <col min="782" max="782" width="6.42578125" style="122" customWidth="1"/>
    <col min="783" max="783" width="11" style="122" customWidth="1"/>
    <col min="784" max="784" width="21.28515625" style="122" customWidth="1"/>
    <col min="785" max="785" width="6.42578125" style="122" customWidth="1"/>
    <col min="786" max="786" width="11" style="122" customWidth="1"/>
    <col min="787" max="787" width="21.28515625" style="122" customWidth="1"/>
    <col min="788" max="788" width="6.42578125" style="122" customWidth="1"/>
    <col min="789" max="789" width="11" style="122" customWidth="1"/>
    <col min="790" max="790" width="6" style="122" customWidth="1"/>
    <col min="791" max="791" width="13.42578125" style="122" customWidth="1"/>
    <col min="792" max="792" width="12.85546875" style="122" customWidth="1"/>
    <col min="793" max="794" width="7.5703125" style="122" customWidth="1"/>
    <col min="795" max="800" width="0" style="122" hidden="1" customWidth="1"/>
    <col min="801" max="801" width="10.28515625" style="122" customWidth="1"/>
    <col min="802" max="1024" width="9.140625" style="122"/>
    <col min="1025" max="1025" width="2.140625" style="122" customWidth="1"/>
    <col min="1026" max="1026" width="5.5703125" style="122" customWidth="1"/>
    <col min="1027" max="1027" width="0" style="122" hidden="1" customWidth="1"/>
    <col min="1028" max="1028" width="21.28515625" style="122" customWidth="1"/>
    <col min="1029" max="1029" width="6.42578125" style="122" customWidth="1"/>
    <col min="1030" max="1030" width="11" style="122" customWidth="1"/>
    <col min="1031" max="1031" width="21.28515625" style="122" customWidth="1"/>
    <col min="1032" max="1032" width="6.42578125" style="122" customWidth="1"/>
    <col min="1033" max="1033" width="11" style="122" customWidth="1"/>
    <col min="1034" max="1034" width="21.28515625" style="122" customWidth="1"/>
    <col min="1035" max="1035" width="6.42578125" style="122" customWidth="1"/>
    <col min="1036" max="1036" width="11" style="122" customWidth="1"/>
    <col min="1037" max="1037" width="21.28515625" style="122" customWidth="1"/>
    <col min="1038" max="1038" width="6.42578125" style="122" customWidth="1"/>
    <col min="1039" max="1039" width="11" style="122" customWidth="1"/>
    <col min="1040" max="1040" width="21.28515625" style="122" customWidth="1"/>
    <col min="1041" max="1041" width="6.42578125" style="122" customWidth="1"/>
    <col min="1042" max="1042" width="11" style="122" customWidth="1"/>
    <col min="1043" max="1043" width="21.28515625" style="122" customWidth="1"/>
    <col min="1044" max="1044" width="6.42578125" style="122" customWidth="1"/>
    <col min="1045" max="1045" width="11" style="122" customWidth="1"/>
    <col min="1046" max="1046" width="6" style="122" customWidth="1"/>
    <col min="1047" max="1047" width="13.42578125" style="122" customWidth="1"/>
    <col min="1048" max="1048" width="12.85546875" style="122" customWidth="1"/>
    <col min="1049" max="1050" width="7.5703125" style="122" customWidth="1"/>
    <col min="1051" max="1056" width="0" style="122" hidden="1" customWidth="1"/>
    <col min="1057" max="1057" width="10.28515625" style="122" customWidth="1"/>
    <col min="1058" max="1280" width="9.140625" style="122"/>
    <col min="1281" max="1281" width="2.140625" style="122" customWidth="1"/>
    <col min="1282" max="1282" width="5.5703125" style="122" customWidth="1"/>
    <col min="1283" max="1283" width="0" style="122" hidden="1" customWidth="1"/>
    <col min="1284" max="1284" width="21.28515625" style="122" customWidth="1"/>
    <col min="1285" max="1285" width="6.42578125" style="122" customWidth="1"/>
    <col min="1286" max="1286" width="11" style="122" customWidth="1"/>
    <col min="1287" max="1287" width="21.28515625" style="122" customWidth="1"/>
    <col min="1288" max="1288" width="6.42578125" style="122" customWidth="1"/>
    <col min="1289" max="1289" width="11" style="122" customWidth="1"/>
    <col min="1290" max="1290" width="21.28515625" style="122" customWidth="1"/>
    <col min="1291" max="1291" width="6.42578125" style="122" customWidth="1"/>
    <col min="1292" max="1292" width="11" style="122" customWidth="1"/>
    <col min="1293" max="1293" width="21.28515625" style="122" customWidth="1"/>
    <col min="1294" max="1294" width="6.42578125" style="122" customWidth="1"/>
    <col min="1295" max="1295" width="11" style="122" customWidth="1"/>
    <col min="1296" max="1296" width="21.28515625" style="122" customWidth="1"/>
    <col min="1297" max="1297" width="6.42578125" style="122" customWidth="1"/>
    <col min="1298" max="1298" width="11" style="122" customWidth="1"/>
    <col min="1299" max="1299" width="21.28515625" style="122" customWidth="1"/>
    <col min="1300" max="1300" width="6.42578125" style="122" customWidth="1"/>
    <col min="1301" max="1301" width="11" style="122" customWidth="1"/>
    <col min="1302" max="1302" width="6" style="122" customWidth="1"/>
    <col min="1303" max="1303" width="13.42578125" style="122" customWidth="1"/>
    <col min="1304" max="1304" width="12.85546875" style="122" customWidth="1"/>
    <col min="1305" max="1306" width="7.5703125" style="122" customWidth="1"/>
    <col min="1307" max="1312" width="0" style="122" hidden="1" customWidth="1"/>
    <col min="1313" max="1313" width="10.28515625" style="122" customWidth="1"/>
    <col min="1314" max="1536" width="9.140625" style="122"/>
    <col min="1537" max="1537" width="2.140625" style="122" customWidth="1"/>
    <col min="1538" max="1538" width="5.5703125" style="122" customWidth="1"/>
    <col min="1539" max="1539" width="0" style="122" hidden="1" customWidth="1"/>
    <col min="1540" max="1540" width="21.28515625" style="122" customWidth="1"/>
    <col min="1541" max="1541" width="6.42578125" style="122" customWidth="1"/>
    <col min="1542" max="1542" width="11" style="122" customWidth="1"/>
    <col min="1543" max="1543" width="21.28515625" style="122" customWidth="1"/>
    <col min="1544" max="1544" width="6.42578125" style="122" customWidth="1"/>
    <col min="1545" max="1545" width="11" style="122" customWidth="1"/>
    <col min="1546" max="1546" width="21.28515625" style="122" customWidth="1"/>
    <col min="1547" max="1547" width="6.42578125" style="122" customWidth="1"/>
    <col min="1548" max="1548" width="11" style="122" customWidth="1"/>
    <col min="1549" max="1549" width="21.28515625" style="122" customWidth="1"/>
    <col min="1550" max="1550" width="6.42578125" style="122" customWidth="1"/>
    <col min="1551" max="1551" width="11" style="122" customWidth="1"/>
    <col min="1552" max="1552" width="21.28515625" style="122" customWidth="1"/>
    <col min="1553" max="1553" width="6.42578125" style="122" customWidth="1"/>
    <col min="1554" max="1554" width="11" style="122" customWidth="1"/>
    <col min="1555" max="1555" width="21.28515625" style="122" customWidth="1"/>
    <col min="1556" max="1556" width="6.42578125" style="122" customWidth="1"/>
    <col min="1557" max="1557" width="11" style="122" customWidth="1"/>
    <col min="1558" max="1558" width="6" style="122" customWidth="1"/>
    <col min="1559" max="1559" width="13.42578125" style="122" customWidth="1"/>
    <col min="1560" max="1560" width="12.85546875" style="122" customWidth="1"/>
    <col min="1561" max="1562" width="7.5703125" style="122" customWidth="1"/>
    <col min="1563" max="1568" width="0" style="122" hidden="1" customWidth="1"/>
    <col min="1569" max="1569" width="10.28515625" style="122" customWidth="1"/>
    <col min="1570" max="1792" width="9.140625" style="122"/>
    <col min="1793" max="1793" width="2.140625" style="122" customWidth="1"/>
    <col min="1794" max="1794" width="5.5703125" style="122" customWidth="1"/>
    <col min="1795" max="1795" width="0" style="122" hidden="1" customWidth="1"/>
    <col min="1796" max="1796" width="21.28515625" style="122" customWidth="1"/>
    <col min="1797" max="1797" width="6.42578125" style="122" customWidth="1"/>
    <col min="1798" max="1798" width="11" style="122" customWidth="1"/>
    <col min="1799" max="1799" width="21.28515625" style="122" customWidth="1"/>
    <col min="1800" max="1800" width="6.42578125" style="122" customWidth="1"/>
    <col min="1801" max="1801" width="11" style="122" customWidth="1"/>
    <col min="1802" max="1802" width="21.28515625" style="122" customWidth="1"/>
    <col min="1803" max="1803" width="6.42578125" style="122" customWidth="1"/>
    <col min="1804" max="1804" width="11" style="122" customWidth="1"/>
    <col min="1805" max="1805" width="21.28515625" style="122" customWidth="1"/>
    <col min="1806" max="1806" width="6.42578125" style="122" customWidth="1"/>
    <col min="1807" max="1807" width="11" style="122" customWidth="1"/>
    <col min="1808" max="1808" width="21.28515625" style="122" customWidth="1"/>
    <col min="1809" max="1809" width="6.42578125" style="122" customWidth="1"/>
    <col min="1810" max="1810" width="11" style="122" customWidth="1"/>
    <col min="1811" max="1811" width="21.28515625" style="122" customWidth="1"/>
    <col min="1812" max="1812" width="6.42578125" style="122" customWidth="1"/>
    <col min="1813" max="1813" width="11" style="122" customWidth="1"/>
    <col min="1814" max="1814" width="6" style="122" customWidth="1"/>
    <col min="1815" max="1815" width="13.42578125" style="122" customWidth="1"/>
    <col min="1816" max="1816" width="12.85546875" style="122" customWidth="1"/>
    <col min="1817" max="1818" width="7.5703125" style="122" customWidth="1"/>
    <col min="1819" max="1824" width="0" style="122" hidden="1" customWidth="1"/>
    <col min="1825" max="1825" width="10.28515625" style="122" customWidth="1"/>
    <col min="1826" max="2048" width="9.140625" style="122"/>
    <col min="2049" max="2049" width="2.140625" style="122" customWidth="1"/>
    <col min="2050" max="2050" width="5.5703125" style="122" customWidth="1"/>
    <col min="2051" max="2051" width="0" style="122" hidden="1" customWidth="1"/>
    <col min="2052" max="2052" width="21.28515625" style="122" customWidth="1"/>
    <col min="2053" max="2053" width="6.42578125" style="122" customWidth="1"/>
    <col min="2054" max="2054" width="11" style="122" customWidth="1"/>
    <col min="2055" max="2055" width="21.28515625" style="122" customWidth="1"/>
    <col min="2056" max="2056" width="6.42578125" style="122" customWidth="1"/>
    <col min="2057" max="2057" width="11" style="122" customWidth="1"/>
    <col min="2058" max="2058" width="21.28515625" style="122" customWidth="1"/>
    <col min="2059" max="2059" width="6.42578125" style="122" customWidth="1"/>
    <col min="2060" max="2060" width="11" style="122" customWidth="1"/>
    <col min="2061" max="2061" width="21.28515625" style="122" customWidth="1"/>
    <col min="2062" max="2062" width="6.42578125" style="122" customWidth="1"/>
    <col min="2063" max="2063" width="11" style="122" customWidth="1"/>
    <col min="2064" max="2064" width="21.28515625" style="122" customWidth="1"/>
    <col min="2065" max="2065" width="6.42578125" style="122" customWidth="1"/>
    <col min="2066" max="2066" width="11" style="122" customWidth="1"/>
    <col min="2067" max="2067" width="21.28515625" style="122" customWidth="1"/>
    <col min="2068" max="2068" width="6.42578125" style="122" customWidth="1"/>
    <col min="2069" max="2069" width="11" style="122" customWidth="1"/>
    <col min="2070" max="2070" width="6" style="122" customWidth="1"/>
    <col min="2071" max="2071" width="13.42578125" style="122" customWidth="1"/>
    <col min="2072" max="2072" width="12.85546875" style="122" customWidth="1"/>
    <col min="2073" max="2074" width="7.5703125" style="122" customWidth="1"/>
    <col min="2075" max="2080" width="0" style="122" hidden="1" customWidth="1"/>
    <col min="2081" max="2081" width="10.28515625" style="122" customWidth="1"/>
    <col min="2082" max="2304" width="9.140625" style="122"/>
    <col min="2305" max="2305" width="2.140625" style="122" customWidth="1"/>
    <col min="2306" max="2306" width="5.5703125" style="122" customWidth="1"/>
    <col min="2307" max="2307" width="0" style="122" hidden="1" customWidth="1"/>
    <col min="2308" max="2308" width="21.28515625" style="122" customWidth="1"/>
    <col min="2309" max="2309" width="6.42578125" style="122" customWidth="1"/>
    <col min="2310" max="2310" width="11" style="122" customWidth="1"/>
    <col min="2311" max="2311" width="21.28515625" style="122" customWidth="1"/>
    <col min="2312" max="2312" width="6.42578125" style="122" customWidth="1"/>
    <col min="2313" max="2313" width="11" style="122" customWidth="1"/>
    <col min="2314" max="2314" width="21.28515625" style="122" customWidth="1"/>
    <col min="2315" max="2315" width="6.42578125" style="122" customWidth="1"/>
    <col min="2316" max="2316" width="11" style="122" customWidth="1"/>
    <col min="2317" max="2317" width="21.28515625" style="122" customWidth="1"/>
    <col min="2318" max="2318" width="6.42578125" style="122" customWidth="1"/>
    <col min="2319" max="2319" width="11" style="122" customWidth="1"/>
    <col min="2320" max="2320" width="21.28515625" style="122" customWidth="1"/>
    <col min="2321" max="2321" width="6.42578125" style="122" customWidth="1"/>
    <col min="2322" max="2322" width="11" style="122" customWidth="1"/>
    <col min="2323" max="2323" width="21.28515625" style="122" customWidth="1"/>
    <col min="2324" max="2324" width="6.42578125" style="122" customWidth="1"/>
    <col min="2325" max="2325" width="11" style="122" customWidth="1"/>
    <col min="2326" max="2326" width="6" style="122" customWidth="1"/>
    <col min="2327" max="2327" width="13.42578125" style="122" customWidth="1"/>
    <col min="2328" max="2328" width="12.85546875" style="122" customWidth="1"/>
    <col min="2329" max="2330" width="7.5703125" style="122" customWidth="1"/>
    <col min="2331" max="2336" width="0" style="122" hidden="1" customWidth="1"/>
    <col min="2337" max="2337" width="10.28515625" style="122" customWidth="1"/>
    <col min="2338" max="2560" width="9.140625" style="122"/>
    <col min="2561" max="2561" width="2.140625" style="122" customWidth="1"/>
    <col min="2562" max="2562" width="5.5703125" style="122" customWidth="1"/>
    <col min="2563" max="2563" width="0" style="122" hidden="1" customWidth="1"/>
    <col min="2564" max="2564" width="21.28515625" style="122" customWidth="1"/>
    <col min="2565" max="2565" width="6.42578125" style="122" customWidth="1"/>
    <col min="2566" max="2566" width="11" style="122" customWidth="1"/>
    <col min="2567" max="2567" width="21.28515625" style="122" customWidth="1"/>
    <col min="2568" max="2568" width="6.42578125" style="122" customWidth="1"/>
    <col min="2569" max="2569" width="11" style="122" customWidth="1"/>
    <col min="2570" max="2570" width="21.28515625" style="122" customWidth="1"/>
    <col min="2571" max="2571" width="6.42578125" style="122" customWidth="1"/>
    <col min="2572" max="2572" width="11" style="122" customWidth="1"/>
    <col min="2573" max="2573" width="21.28515625" style="122" customWidth="1"/>
    <col min="2574" max="2574" width="6.42578125" style="122" customWidth="1"/>
    <col min="2575" max="2575" width="11" style="122" customWidth="1"/>
    <col min="2576" max="2576" width="21.28515625" style="122" customWidth="1"/>
    <col min="2577" max="2577" width="6.42578125" style="122" customWidth="1"/>
    <col min="2578" max="2578" width="11" style="122" customWidth="1"/>
    <col min="2579" max="2579" width="21.28515625" style="122" customWidth="1"/>
    <col min="2580" max="2580" width="6.42578125" style="122" customWidth="1"/>
    <col min="2581" max="2581" width="11" style="122" customWidth="1"/>
    <col min="2582" max="2582" width="6" style="122" customWidth="1"/>
    <col min="2583" max="2583" width="13.42578125" style="122" customWidth="1"/>
    <col min="2584" max="2584" width="12.85546875" style="122" customWidth="1"/>
    <col min="2585" max="2586" width="7.5703125" style="122" customWidth="1"/>
    <col min="2587" max="2592" width="0" style="122" hidden="1" customWidth="1"/>
    <col min="2593" max="2593" width="10.28515625" style="122" customWidth="1"/>
    <col min="2594" max="2816" width="9.140625" style="122"/>
    <col min="2817" max="2817" width="2.140625" style="122" customWidth="1"/>
    <col min="2818" max="2818" width="5.5703125" style="122" customWidth="1"/>
    <col min="2819" max="2819" width="0" style="122" hidden="1" customWidth="1"/>
    <col min="2820" max="2820" width="21.28515625" style="122" customWidth="1"/>
    <col min="2821" max="2821" width="6.42578125" style="122" customWidth="1"/>
    <col min="2822" max="2822" width="11" style="122" customWidth="1"/>
    <col min="2823" max="2823" width="21.28515625" style="122" customWidth="1"/>
    <col min="2824" max="2824" width="6.42578125" style="122" customWidth="1"/>
    <col min="2825" max="2825" width="11" style="122" customWidth="1"/>
    <col min="2826" max="2826" width="21.28515625" style="122" customWidth="1"/>
    <col min="2827" max="2827" width="6.42578125" style="122" customWidth="1"/>
    <col min="2828" max="2828" width="11" style="122" customWidth="1"/>
    <col min="2829" max="2829" width="21.28515625" style="122" customWidth="1"/>
    <col min="2830" max="2830" width="6.42578125" style="122" customWidth="1"/>
    <col min="2831" max="2831" width="11" style="122" customWidth="1"/>
    <col min="2832" max="2832" width="21.28515625" style="122" customWidth="1"/>
    <col min="2833" max="2833" width="6.42578125" style="122" customWidth="1"/>
    <col min="2834" max="2834" width="11" style="122" customWidth="1"/>
    <col min="2835" max="2835" width="21.28515625" style="122" customWidth="1"/>
    <col min="2836" max="2836" width="6.42578125" style="122" customWidth="1"/>
    <col min="2837" max="2837" width="11" style="122" customWidth="1"/>
    <col min="2838" max="2838" width="6" style="122" customWidth="1"/>
    <col min="2839" max="2839" width="13.42578125" style="122" customWidth="1"/>
    <col min="2840" max="2840" width="12.85546875" style="122" customWidth="1"/>
    <col min="2841" max="2842" width="7.5703125" style="122" customWidth="1"/>
    <col min="2843" max="2848" width="0" style="122" hidden="1" customWidth="1"/>
    <col min="2849" max="2849" width="10.28515625" style="122" customWidth="1"/>
    <col min="2850" max="3072" width="9.140625" style="122"/>
    <col min="3073" max="3073" width="2.140625" style="122" customWidth="1"/>
    <col min="3074" max="3074" width="5.5703125" style="122" customWidth="1"/>
    <col min="3075" max="3075" width="0" style="122" hidden="1" customWidth="1"/>
    <col min="3076" max="3076" width="21.28515625" style="122" customWidth="1"/>
    <col min="3077" max="3077" width="6.42578125" style="122" customWidth="1"/>
    <col min="3078" max="3078" width="11" style="122" customWidth="1"/>
    <col min="3079" max="3079" width="21.28515625" style="122" customWidth="1"/>
    <col min="3080" max="3080" width="6.42578125" style="122" customWidth="1"/>
    <col min="3081" max="3081" width="11" style="122" customWidth="1"/>
    <col min="3082" max="3082" width="21.28515625" style="122" customWidth="1"/>
    <col min="3083" max="3083" width="6.42578125" style="122" customWidth="1"/>
    <col min="3084" max="3084" width="11" style="122" customWidth="1"/>
    <col min="3085" max="3085" width="21.28515625" style="122" customWidth="1"/>
    <col min="3086" max="3086" width="6.42578125" style="122" customWidth="1"/>
    <col min="3087" max="3087" width="11" style="122" customWidth="1"/>
    <col min="3088" max="3088" width="21.28515625" style="122" customWidth="1"/>
    <col min="3089" max="3089" width="6.42578125" style="122" customWidth="1"/>
    <col min="3090" max="3090" width="11" style="122" customWidth="1"/>
    <col min="3091" max="3091" width="21.28515625" style="122" customWidth="1"/>
    <col min="3092" max="3092" width="6.42578125" style="122" customWidth="1"/>
    <col min="3093" max="3093" width="11" style="122" customWidth="1"/>
    <col min="3094" max="3094" width="6" style="122" customWidth="1"/>
    <col min="3095" max="3095" width="13.42578125" style="122" customWidth="1"/>
    <col min="3096" max="3096" width="12.85546875" style="122" customWidth="1"/>
    <col min="3097" max="3098" width="7.5703125" style="122" customWidth="1"/>
    <col min="3099" max="3104" width="0" style="122" hidden="1" customWidth="1"/>
    <col min="3105" max="3105" width="10.28515625" style="122" customWidth="1"/>
    <col min="3106" max="3328" width="9.140625" style="122"/>
    <col min="3329" max="3329" width="2.140625" style="122" customWidth="1"/>
    <col min="3330" max="3330" width="5.5703125" style="122" customWidth="1"/>
    <col min="3331" max="3331" width="0" style="122" hidden="1" customWidth="1"/>
    <col min="3332" max="3332" width="21.28515625" style="122" customWidth="1"/>
    <col min="3333" max="3333" width="6.42578125" style="122" customWidth="1"/>
    <col min="3334" max="3334" width="11" style="122" customWidth="1"/>
    <col min="3335" max="3335" width="21.28515625" style="122" customWidth="1"/>
    <col min="3336" max="3336" width="6.42578125" style="122" customWidth="1"/>
    <col min="3337" max="3337" width="11" style="122" customWidth="1"/>
    <col min="3338" max="3338" width="21.28515625" style="122" customWidth="1"/>
    <col min="3339" max="3339" width="6.42578125" style="122" customWidth="1"/>
    <col min="3340" max="3340" width="11" style="122" customWidth="1"/>
    <col min="3341" max="3341" width="21.28515625" style="122" customWidth="1"/>
    <col min="3342" max="3342" width="6.42578125" style="122" customWidth="1"/>
    <col min="3343" max="3343" width="11" style="122" customWidth="1"/>
    <col min="3344" max="3344" width="21.28515625" style="122" customWidth="1"/>
    <col min="3345" max="3345" width="6.42578125" style="122" customWidth="1"/>
    <col min="3346" max="3346" width="11" style="122" customWidth="1"/>
    <col min="3347" max="3347" width="21.28515625" style="122" customWidth="1"/>
    <col min="3348" max="3348" width="6.42578125" style="122" customWidth="1"/>
    <col min="3349" max="3349" width="11" style="122" customWidth="1"/>
    <col min="3350" max="3350" width="6" style="122" customWidth="1"/>
    <col min="3351" max="3351" width="13.42578125" style="122" customWidth="1"/>
    <col min="3352" max="3352" width="12.85546875" style="122" customWidth="1"/>
    <col min="3353" max="3354" width="7.5703125" style="122" customWidth="1"/>
    <col min="3355" max="3360" width="0" style="122" hidden="1" customWidth="1"/>
    <col min="3361" max="3361" width="10.28515625" style="122" customWidth="1"/>
    <col min="3362" max="3584" width="9.140625" style="122"/>
    <col min="3585" max="3585" width="2.140625" style="122" customWidth="1"/>
    <col min="3586" max="3586" width="5.5703125" style="122" customWidth="1"/>
    <col min="3587" max="3587" width="0" style="122" hidden="1" customWidth="1"/>
    <col min="3588" max="3588" width="21.28515625" style="122" customWidth="1"/>
    <col min="3589" max="3589" width="6.42578125" style="122" customWidth="1"/>
    <col min="3590" max="3590" width="11" style="122" customWidth="1"/>
    <col min="3591" max="3591" width="21.28515625" style="122" customWidth="1"/>
    <col min="3592" max="3592" width="6.42578125" style="122" customWidth="1"/>
    <col min="3593" max="3593" width="11" style="122" customWidth="1"/>
    <col min="3594" max="3594" width="21.28515625" style="122" customWidth="1"/>
    <col min="3595" max="3595" width="6.42578125" style="122" customWidth="1"/>
    <col min="3596" max="3596" width="11" style="122" customWidth="1"/>
    <col min="3597" max="3597" width="21.28515625" style="122" customWidth="1"/>
    <col min="3598" max="3598" width="6.42578125" style="122" customWidth="1"/>
    <col min="3599" max="3599" width="11" style="122" customWidth="1"/>
    <col min="3600" max="3600" width="21.28515625" style="122" customWidth="1"/>
    <col min="3601" max="3601" width="6.42578125" style="122" customWidth="1"/>
    <col min="3602" max="3602" width="11" style="122" customWidth="1"/>
    <col min="3603" max="3603" width="21.28515625" style="122" customWidth="1"/>
    <col min="3604" max="3604" width="6.42578125" style="122" customWidth="1"/>
    <col min="3605" max="3605" width="11" style="122" customWidth="1"/>
    <col min="3606" max="3606" width="6" style="122" customWidth="1"/>
    <col min="3607" max="3607" width="13.42578125" style="122" customWidth="1"/>
    <col min="3608" max="3608" width="12.85546875" style="122" customWidth="1"/>
    <col min="3609" max="3610" width="7.5703125" style="122" customWidth="1"/>
    <col min="3611" max="3616" width="0" style="122" hidden="1" customWidth="1"/>
    <col min="3617" max="3617" width="10.28515625" style="122" customWidth="1"/>
    <col min="3618" max="3840" width="9.140625" style="122"/>
    <col min="3841" max="3841" width="2.140625" style="122" customWidth="1"/>
    <col min="3842" max="3842" width="5.5703125" style="122" customWidth="1"/>
    <col min="3843" max="3843" width="0" style="122" hidden="1" customWidth="1"/>
    <col min="3844" max="3844" width="21.28515625" style="122" customWidth="1"/>
    <col min="3845" max="3845" width="6.42578125" style="122" customWidth="1"/>
    <col min="3846" max="3846" width="11" style="122" customWidth="1"/>
    <col min="3847" max="3847" width="21.28515625" style="122" customWidth="1"/>
    <col min="3848" max="3848" width="6.42578125" style="122" customWidth="1"/>
    <col min="3849" max="3849" width="11" style="122" customWidth="1"/>
    <col min="3850" max="3850" width="21.28515625" style="122" customWidth="1"/>
    <col min="3851" max="3851" width="6.42578125" style="122" customWidth="1"/>
    <col min="3852" max="3852" width="11" style="122" customWidth="1"/>
    <col min="3853" max="3853" width="21.28515625" style="122" customWidth="1"/>
    <col min="3854" max="3854" width="6.42578125" style="122" customWidth="1"/>
    <col min="3855" max="3855" width="11" style="122" customWidth="1"/>
    <col min="3856" max="3856" width="21.28515625" style="122" customWidth="1"/>
    <col min="3857" max="3857" width="6.42578125" style="122" customWidth="1"/>
    <col min="3858" max="3858" width="11" style="122" customWidth="1"/>
    <col min="3859" max="3859" width="21.28515625" style="122" customWidth="1"/>
    <col min="3860" max="3860" width="6.42578125" style="122" customWidth="1"/>
    <col min="3861" max="3861" width="11" style="122" customWidth="1"/>
    <col min="3862" max="3862" width="6" style="122" customWidth="1"/>
    <col min="3863" max="3863" width="13.42578125" style="122" customWidth="1"/>
    <col min="3864" max="3864" width="12.85546875" style="122" customWidth="1"/>
    <col min="3865" max="3866" width="7.5703125" style="122" customWidth="1"/>
    <col min="3867" max="3872" width="0" style="122" hidden="1" customWidth="1"/>
    <col min="3873" max="3873" width="10.28515625" style="122" customWidth="1"/>
    <col min="3874" max="4096" width="9.140625" style="122"/>
    <col min="4097" max="4097" width="2.140625" style="122" customWidth="1"/>
    <col min="4098" max="4098" width="5.5703125" style="122" customWidth="1"/>
    <col min="4099" max="4099" width="0" style="122" hidden="1" customWidth="1"/>
    <col min="4100" max="4100" width="21.28515625" style="122" customWidth="1"/>
    <col min="4101" max="4101" width="6.42578125" style="122" customWidth="1"/>
    <col min="4102" max="4102" width="11" style="122" customWidth="1"/>
    <col min="4103" max="4103" width="21.28515625" style="122" customWidth="1"/>
    <col min="4104" max="4104" width="6.42578125" style="122" customWidth="1"/>
    <col min="4105" max="4105" width="11" style="122" customWidth="1"/>
    <col min="4106" max="4106" width="21.28515625" style="122" customWidth="1"/>
    <col min="4107" max="4107" width="6.42578125" style="122" customWidth="1"/>
    <col min="4108" max="4108" width="11" style="122" customWidth="1"/>
    <col min="4109" max="4109" width="21.28515625" style="122" customWidth="1"/>
    <col min="4110" max="4110" width="6.42578125" style="122" customWidth="1"/>
    <col min="4111" max="4111" width="11" style="122" customWidth="1"/>
    <col min="4112" max="4112" width="21.28515625" style="122" customWidth="1"/>
    <col min="4113" max="4113" width="6.42578125" style="122" customWidth="1"/>
    <col min="4114" max="4114" width="11" style="122" customWidth="1"/>
    <col min="4115" max="4115" width="21.28515625" style="122" customWidth="1"/>
    <col min="4116" max="4116" width="6.42578125" style="122" customWidth="1"/>
    <col min="4117" max="4117" width="11" style="122" customWidth="1"/>
    <col min="4118" max="4118" width="6" style="122" customWidth="1"/>
    <col min="4119" max="4119" width="13.42578125" style="122" customWidth="1"/>
    <col min="4120" max="4120" width="12.85546875" style="122" customWidth="1"/>
    <col min="4121" max="4122" width="7.5703125" style="122" customWidth="1"/>
    <col min="4123" max="4128" width="0" style="122" hidden="1" customWidth="1"/>
    <col min="4129" max="4129" width="10.28515625" style="122" customWidth="1"/>
    <col min="4130" max="4352" width="9.140625" style="122"/>
    <col min="4353" max="4353" width="2.140625" style="122" customWidth="1"/>
    <col min="4354" max="4354" width="5.5703125" style="122" customWidth="1"/>
    <col min="4355" max="4355" width="0" style="122" hidden="1" customWidth="1"/>
    <col min="4356" max="4356" width="21.28515625" style="122" customWidth="1"/>
    <col min="4357" max="4357" width="6.42578125" style="122" customWidth="1"/>
    <col min="4358" max="4358" width="11" style="122" customWidth="1"/>
    <col min="4359" max="4359" width="21.28515625" style="122" customWidth="1"/>
    <col min="4360" max="4360" width="6.42578125" style="122" customWidth="1"/>
    <col min="4361" max="4361" width="11" style="122" customWidth="1"/>
    <col min="4362" max="4362" width="21.28515625" style="122" customWidth="1"/>
    <col min="4363" max="4363" width="6.42578125" style="122" customWidth="1"/>
    <col min="4364" max="4364" width="11" style="122" customWidth="1"/>
    <col min="4365" max="4365" width="21.28515625" style="122" customWidth="1"/>
    <col min="4366" max="4366" width="6.42578125" style="122" customWidth="1"/>
    <col min="4367" max="4367" width="11" style="122" customWidth="1"/>
    <col min="4368" max="4368" width="21.28515625" style="122" customWidth="1"/>
    <col min="4369" max="4369" width="6.42578125" style="122" customWidth="1"/>
    <col min="4370" max="4370" width="11" style="122" customWidth="1"/>
    <col min="4371" max="4371" width="21.28515625" style="122" customWidth="1"/>
    <col min="4372" max="4372" width="6.42578125" style="122" customWidth="1"/>
    <col min="4373" max="4373" width="11" style="122" customWidth="1"/>
    <col min="4374" max="4374" width="6" style="122" customWidth="1"/>
    <col min="4375" max="4375" width="13.42578125" style="122" customWidth="1"/>
    <col min="4376" max="4376" width="12.85546875" style="122" customWidth="1"/>
    <col min="4377" max="4378" width="7.5703125" style="122" customWidth="1"/>
    <col min="4379" max="4384" width="0" style="122" hidden="1" customWidth="1"/>
    <col min="4385" max="4385" width="10.28515625" style="122" customWidth="1"/>
    <col min="4386" max="4608" width="9.140625" style="122"/>
    <col min="4609" max="4609" width="2.140625" style="122" customWidth="1"/>
    <col min="4610" max="4610" width="5.5703125" style="122" customWidth="1"/>
    <col min="4611" max="4611" width="0" style="122" hidden="1" customWidth="1"/>
    <col min="4612" max="4612" width="21.28515625" style="122" customWidth="1"/>
    <col min="4613" max="4613" width="6.42578125" style="122" customWidth="1"/>
    <col min="4614" max="4614" width="11" style="122" customWidth="1"/>
    <col min="4615" max="4615" width="21.28515625" style="122" customWidth="1"/>
    <col min="4616" max="4616" width="6.42578125" style="122" customWidth="1"/>
    <col min="4617" max="4617" width="11" style="122" customWidth="1"/>
    <col min="4618" max="4618" width="21.28515625" style="122" customWidth="1"/>
    <col min="4619" max="4619" width="6.42578125" style="122" customWidth="1"/>
    <col min="4620" max="4620" width="11" style="122" customWidth="1"/>
    <col min="4621" max="4621" width="21.28515625" style="122" customWidth="1"/>
    <col min="4622" max="4622" width="6.42578125" style="122" customWidth="1"/>
    <col min="4623" max="4623" width="11" style="122" customWidth="1"/>
    <col min="4624" max="4624" width="21.28515625" style="122" customWidth="1"/>
    <col min="4625" max="4625" width="6.42578125" style="122" customWidth="1"/>
    <col min="4626" max="4626" width="11" style="122" customWidth="1"/>
    <col min="4627" max="4627" width="21.28515625" style="122" customWidth="1"/>
    <col min="4628" max="4628" width="6.42578125" style="122" customWidth="1"/>
    <col min="4629" max="4629" width="11" style="122" customWidth="1"/>
    <col min="4630" max="4630" width="6" style="122" customWidth="1"/>
    <col min="4631" max="4631" width="13.42578125" style="122" customWidth="1"/>
    <col min="4632" max="4632" width="12.85546875" style="122" customWidth="1"/>
    <col min="4633" max="4634" width="7.5703125" style="122" customWidth="1"/>
    <col min="4635" max="4640" width="0" style="122" hidden="1" customWidth="1"/>
    <col min="4641" max="4641" width="10.28515625" style="122" customWidth="1"/>
    <col min="4642" max="4864" width="9.140625" style="122"/>
    <col min="4865" max="4865" width="2.140625" style="122" customWidth="1"/>
    <col min="4866" max="4866" width="5.5703125" style="122" customWidth="1"/>
    <col min="4867" max="4867" width="0" style="122" hidden="1" customWidth="1"/>
    <col min="4868" max="4868" width="21.28515625" style="122" customWidth="1"/>
    <col min="4869" max="4869" width="6.42578125" style="122" customWidth="1"/>
    <col min="4870" max="4870" width="11" style="122" customWidth="1"/>
    <col min="4871" max="4871" width="21.28515625" style="122" customWidth="1"/>
    <col min="4872" max="4872" width="6.42578125" style="122" customWidth="1"/>
    <col min="4873" max="4873" width="11" style="122" customWidth="1"/>
    <col min="4874" max="4874" width="21.28515625" style="122" customWidth="1"/>
    <col min="4875" max="4875" width="6.42578125" style="122" customWidth="1"/>
    <col min="4876" max="4876" width="11" style="122" customWidth="1"/>
    <col min="4877" max="4877" width="21.28515625" style="122" customWidth="1"/>
    <col min="4878" max="4878" width="6.42578125" style="122" customWidth="1"/>
    <col min="4879" max="4879" width="11" style="122" customWidth="1"/>
    <col min="4880" max="4880" width="21.28515625" style="122" customWidth="1"/>
    <col min="4881" max="4881" width="6.42578125" style="122" customWidth="1"/>
    <col min="4882" max="4882" width="11" style="122" customWidth="1"/>
    <col min="4883" max="4883" width="21.28515625" style="122" customWidth="1"/>
    <col min="4884" max="4884" width="6.42578125" style="122" customWidth="1"/>
    <col min="4885" max="4885" width="11" style="122" customWidth="1"/>
    <col min="4886" max="4886" width="6" style="122" customWidth="1"/>
    <col min="4887" max="4887" width="13.42578125" style="122" customWidth="1"/>
    <col min="4888" max="4888" width="12.85546875" style="122" customWidth="1"/>
    <col min="4889" max="4890" width="7.5703125" style="122" customWidth="1"/>
    <col min="4891" max="4896" width="0" style="122" hidden="1" customWidth="1"/>
    <col min="4897" max="4897" width="10.28515625" style="122" customWidth="1"/>
    <col min="4898" max="5120" width="9.140625" style="122"/>
    <col min="5121" max="5121" width="2.140625" style="122" customWidth="1"/>
    <col min="5122" max="5122" width="5.5703125" style="122" customWidth="1"/>
    <col min="5123" max="5123" width="0" style="122" hidden="1" customWidth="1"/>
    <col min="5124" max="5124" width="21.28515625" style="122" customWidth="1"/>
    <col min="5125" max="5125" width="6.42578125" style="122" customWidth="1"/>
    <col min="5126" max="5126" width="11" style="122" customWidth="1"/>
    <col min="5127" max="5127" width="21.28515625" style="122" customWidth="1"/>
    <col min="5128" max="5128" width="6.42578125" style="122" customWidth="1"/>
    <col min="5129" max="5129" width="11" style="122" customWidth="1"/>
    <col min="5130" max="5130" width="21.28515625" style="122" customWidth="1"/>
    <col min="5131" max="5131" width="6.42578125" style="122" customWidth="1"/>
    <col min="5132" max="5132" width="11" style="122" customWidth="1"/>
    <col min="5133" max="5133" width="21.28515625" style="122" customWidth="1"/>
    <col min="5134" max="5134" width="6.42578125" style="122" customWidth="1"/>
    <col min="5135" max="5135" width="11" style="122" customWidth="1"/>
    <col min="5136" max="5136" width="21.28515625" style="122" customWidth="1"/>
    <col min="5137" max="5137" width="6.42578125" style="122" customWidth="1"/>
    <col min="5138" max="5138" width="11" style="122" customWidth="1"/>
    <col min="5139" max="5139" width="21.28515625" style="122" customWidth="1"/>
    <col min="5140" max="5140" width="6.42578125" style="122" customWidth="1"/>
    <col min="5141" max="5141" width="11" style="122" customWidth="1"/>
    <col min="5142" max="5142" width="6" style="122" customWidth="1"/>
    <col min="5143" max="5143" width="13.42578125" style="122" customWidth="1"/>
    <col min="5144" max="5144" width="12.85546875" style="122" customWidth="1"/>
    <col min="5145" max="5146" width="7.5703125" style="122" customWidth="1"/>
    <col min="5147" max="5152" width="0" style="122" hidden="1" customWidth="1"/>
    <col min="5153" max="5153" width="10.28515625" style="122" customWidth="1"/>
    <col min="5154" max="5376" width="9.140625" style="122"/>
    <col min="5377" max="5377" width="2.140625" style="122" customWidth="1"/>
    <col min="5378" max="5378" width="5.5703125" style="122" customWidth="1"/>
    <col min="5379" max="5379" width="0" style="122" hidden="1" customWidth="1"/>
    <col min="5380" max="5380" width="21.28515625" style="122" customWidth="1"/>
    <col min="5381" max="5381" width="6.42578125" style="122" customWidth="1"/>
    <col min="5382" max="5382" width="11" style="122" customWidth="1"/>
    <col min="5383" max="5383" width="21.28515625" style="122" customWidth="1"/>
    <col min="5384" max="5384" width="6.42578125" style="122" customWidth="1"/>
    <col min="5385" max="5385" width="11" style="122" customWidth="1"/>
    <col min="5386" max="5386" width="21.28515625" style="122" customWidth="1"/>
    <col min="5387" max="5387" width="6.42578125" style="122" customWidth="1"/>
    <col min="5388" max="5388" width="11" style="122" customWidth="1"/>
    <col min="5389" max="5389" width="21.28515625" style="122" customWidth="1"/>
    <col min="5390" max="5390" width="6.42578125" style="122" customWidth="1"/>
    <col min="5391" max="5391" width="11" style="122" customWidth="1"/>
    <col min="5392" max="5392" width="21.28515625" style="122" customWidth="1"/>
    <col min="5393" max="5393" width="6.42578125" style="122" customWidth="1"/>
    <col min="5394" max="5394" width="11" style="122" customWidth="1"/>
    <col min="5395" max="5395" width="21.28515625" style="122" customWidth="1"/>
    <col min="5396" max="5396" width="6.42578125" style="122" customWidth="1"/>
    <col min="5397" max="5397" width="11" style="122" customWidth="1"/>
    <col min="5398" max="5398" width="6" style="122" customWidth="1"/>
    <col min="5399" max="5399" width="13.42578125" style="122" customWidth="1"/>
    <col min="5400" max="5400" width="12.85546875" style="122" customWidth="1"/>
    <col min="5401" max="5402" width="7.5703125" style="122" customWidth="1"/>
    <col min="5403" max="5408" width="0" style="122" hidden="1" customWidth="1"/>
    <col min="5409" max="5409" width="10.28515625" style="122" customWidth="1"/>
    <col min="5410" max="5632" width="9.140625" style="122"/>
    <col min="5633" max="5633" width="2.140625" style="122" customWidth="1"/>
    <col min="5634" max="5634" width="5.5703125" style="122" customWidth="1"/>
    <col min="5635" max="5635" width="0" style="122" hidden="1" customWidth="1"/>
    <col min="5636" max="5636" width="21.28515625" style="122" customWidth="1"/>
    <col min="5637" max="5637" width="6.42578125" style="122" customWidth="1"/>
    <col min="5638" max="5638" width="11" style="122" customWidth="1"/>
    <col min="5639" max="5639" width="21.28515625" style="122" customWidth="1"/>
    <col min="5640" max="5640" width="6.42578125" style="122" customWidth="1"/>
    <col min="5641" max="5641" width="11" style="122" customWidth="1"/>
    <col min="5642" max="5642" width="21.28515625" style="122" customWidth="1"/>
    <col min="5643" max="5643" width="6.42578125" style="122" customWidth="1"/>
    <col min="5644" max="5644" width="11" style="122" customWidth="1"/>
    <col min="5645" max="5645" width="21.28515625" style="122" customWidth="1"/>
    <col min="5646" max="5646" width="6.42578125" style="122" customWidth="1"/>
    <col min="5647" max="5647" width="11" style="122" customWidth="1"/>
    <col min="5648" max="5648" width="21.28515625" style="122" customWidth="1"/>
    <col min="5649" max="5649" width="6.42578125" style="122" customWidth="1"/>
    <col min="5650" max="5650" width="11" style="122" customWidth="1"/>
    <col min="5651" max="5651" width="21.28515625" style="122" customWidth="1"/>
    <col min="5652" max="5652" width="6.42578125" style="122" customWidth="1"/>
    <col min="5653" max="5653" width="11" style="122" customWidth="1"/>
    <col min="5654" max="5654" width="6" style="122" customWidth="1"/>
    <col min="5655" max="5655" width="13.42578125" style="122" customWidth="1"/>
    <col min="5656" max="5656" width="12.85546875" style="122" customWidth="1"/>
    <col min="5657" max="5658" width="7.5703125" style="122" customWidth="1"/>
    <col min="5659" max="5664" width="0" style="122" hidden="1" customWidth="1"/>
    <col min="5665" max="5665" width="10.28515625" style="122" customWidth="1"/>
    <col min="5666" max="5888" width="9.140625" style="122"/>
    <col min="5889" max="5889" width="2.140625" style="122" customWidth="1"/>
    <col min="5890" max="5890" width="5.5703125" style="122" customWidth="1"/>
    <col min="5891" max="5891" width="0" style="122" hidden="1" customWidth="1"/>
    <col min="5892" max="5892" width="21.28515625" style="122" customWidth="1"/>
    <col min="5893" max="5893" width="6.42578125" style="122" customWidth="1"/>
    <col min="5894" max="5894" width="11" style="122" customWidth="1"/>
    <col min="5895" max="5895" width="21.28515625" style="122" customWidth="1"/>
    <col min="5896" max="5896" width="6.42578125" style="122" customWidth="1"/>
    <col min="5897" max="5897" width="11" style="122" customWidth="1"/>
    <col min="5898" max="5898" width="21.28515625" style="122" customWidth="1"/>
    <col min="5899" max="5899" width="6.42578125" style="122" customWidth="1"/>
    <col min="5900" max="5900" width="11" style="122" customWidth="1"/>
    <col min="5901" max="5901" width="21.28515625" style="122" customWidth="1"/>
    <col min="5902" max="5902" width="6.42578125" style="122" customWidth="1"/>
    <col min="5903" max="5903" width="11" style="122" customWidth="1"/>
    <col min="5904" max="5904" width="21.28515625" style="122" customWidth="1"/>
    <col min="5905" max="5905" width="6.42578125" style="122" customWidth="1"/>
    <col min="5906" max="5906" width="11" style="122" customWidth="1"/>
    <col min="5907" max="5907" width="21.28515625" style="122" customWidth="1"/>
    <col min="5908" max="5908" width="6.42578125" style="122" customWidth="1"/>
    <col min="5909" max="5909" width="11" style="122" customWidth="1"/>
    <col min="5910" max="5910" width="6" style="122" customWidth="1"/>
    <col min="5911" max="5911" width="13.42578125" style="122" customWidth="1"/>
    <col min="5912" max="5912" width="12.85546875" style="122" customWidth="1"/>
    <col min="5913" max="5914" width="7.5703125" style="122" customWidth="1"/>
    <col min="5915" max="5920" width="0" style="122" hidden="1" customWidth="1"/>
    <col min="5921" max="5921" width="10.28515625" style="122" customWidth="1"/>
    <col min="5922" max="6144" width="9.140625" style="122"/>
    <col min="6145" max="6145" width="2.140625" style="122" customWidth="1"/>
    <col min="6146" max="6146" width="5.5703125" style="122" customWidth="1"/>
    <col min="6147" max="6147" width="0" style="122" hidden="1" customWidth="1"/>
    <col min="6148" max="6148" width="21.28515625" style="122" customWidth="1"/>
    <col min="6149" max="6149" width="6.42578125" style="122" customWidth="1"/>
    <col min="6150" max="6150" width="11" style="122" customWidth="1"/>
    <col min="6151" max="6151" width="21.28515625" style="122" customWidth="1"/>
    <col min="6152" max="6152" width="6.42578125" style="122" customWidth="1"/>
    <col min="6153" max="6153" width="11" style="122" customWidth="1"/>
    <col min="6154" max="6154" width="21.28515625" style="122" customWidth="1"/>
    <col min="6155" max="6155" width="6.42578125" style="122" customWidth="1"/>
    <col min="6156" max="6156" width="11" style="122" customWidth="1"/>
    <col min="6157" max="6157" width="21.28515625" style="122" customWidth="1"/>
    <col min="6158" max="6158" width="6.42578125" style="122" customWidth="1"/>
    <col min="6159" max="6159" width="11" style="122" customWidth="1"/>
    <col min="6160" max="6160" width="21.28515625" style="122" customWidth="1"/>
    <col min="6161" max="6161" width="6.42578125" style="122" customWidth="1"/>
    <col min="6162" max="6162" width="11" style="122" customWidth="1"/>
    <col min="6163" max="6163" width="21.28515625" style="122" customWidth="1"/>
    <col min="6164" max="6164" width="6.42578125" style="122" customWidth="1"/>
    <col min="6165" max="6165" width="11" style="122" customWidth="1"/>
    <col min="6166" max="6166" width="6" style="122" customWidth="1"/>
    <col min="6167" max="6167" width="13.42578125" style="122" customWidth="1"/>
    <col min="6168" max="6168" width="12.85546875" style="122" customWidth="1"/>
    <col min="6169" max="6170" width="7.5703125" style="122" customWidth="1"/>
    <col min="6171" max="6176" width="0" style="122" hidden="1" customWidth="1"/>
    <col min="6177" max="6177" width="10.28515625" style="122" customWidth="1"/>
    <col min="6178" max="6400" width="9.140625" style="122"/>
    <col min="6401" max="6401" width="2.140625" style="122" customWidth="1"/>
    <col min="6402" max="6402" width="5.5703125" style="122" customWidth="1"/>
    <col min="6403" max="6403" width="0" style="122" hidden="1" customWidth="1"/>
    <col min="6404" max="6404" width="21.28515625" style="122" customWidth="1"/>
    <col min="6405" max="6405" width="6.42578125" style="122" customWidth="1"/>
    <col min="6406" max="6406" width="11" style="122" customWidth="1"/>
    <col min="6407" max="6407" width="21.28515625" style="122" customWidth="1"/>
    <col min="6408" max="6408" width="6.42578125" style="122" customWidth="1"/>
    <col min="6409" max="6409" width="11" style="122" customWidth="1"/>
    <col min="6410" max="6410" width="21.28515625" style="122" customWidth="1"/>
    <col min="6411" max="6411" width="6.42578125" style="122" customWidth="1"/>
    <col min="6412" max="6412" width="11" style="122" customWidth="1"/>
    <col min="6413" max="6413" width="21.28515625" style="122" customWidth="1"/>
    <col min="6414" max="6414" width="6.42578125" style="122" customWidth="1"/>
    <col min="6415" max="6415" width="11" style="122" customWidth="1"/>
    <col min="6416" max="6416" width="21.28515625" style="122" customWidth="1"/>
    <col min="6417" max="6417" width="6.42578125" style="122" customWidth="1"/>
    <col min="6418" max="6418" width="11" style="122" customWidth="1"/>
    <col min="6419" max="6419" width="21.28515625" style="122" customWidth="1"/>
    <col min="6420" max="6420" width="6.42578125" style="122" customWidth="1"/>
    <col min="6421" max="6421" width="11" style="122" customWidth="1"/>
    <col min="6422" max="6422" width="6" style="122" customWidth="1"/>
    <col min="6423" max="6423" width="13.42578125" style="122" customWidth="1"/>
    <col min="6424" max="6424" width="12.85546875" style="122" customWidth="1"/>
    <col min="6425" max="6426" width="7.5703125" style="122" customWidth="1"/>
    <col min="6427" max="6432" width="0" style="122" hidden="1" customWidth="1"/>
    <col min="6433" max="6433" width="10.28515625" style="122" customWidth="1"/>
    <col min="6434" max="6656" width="9.140625" style="122"/>
    <col min="6657" max="6657" width="2.140625" style="122" customWidth="1"/>
    <col min="6658" max="6658" width="5.5703125" style="122" customWidth="1"/>
    <col min="6659" max="6659" width="0" style="122" hidden="1" customWidth="1"/>
    <col min="6660" max="6660" width="21.28515625" style="122" customWidth="1"/>
    <col min="6661" max="6661" width="6.42578125" style="122" customWidth="1"/>
    <col min="6662" max="6662" width="11" style="122" customWidth="1"/>
    <col min="6663" max="6663" width="21.28515625" style="122" customWidth="1"/>
    <col min="6664" max="6664" width="6.42578125" style="122" customWidth="1"/>
    <col min="6665" max="6665" width="11" style="122" customWidth="1"/>
    <col min="6666" max="6666" width="21.28515625" style="122" customWidth="1"/>
    <col min="6667" max="6667" width="6.42578125" style="122" customWidth="1"/>
    <col min="6668" max="6668" width="11" style="122" customWidth="1"/>
    <col min="6669" max="6669" width="21.28515625" style="122" customWidth="1"/>
    <col min="6670" max="6670" width="6.42578125" style="122" customWidth="1"/>
    <col min="6671" max="6671" width="11" style="122" customWidth="1"/>
    <col min="6672" max="6672" width="21.28515625" style="122" customWidth="1"/>
    <col min="6673" max="6673" width="6.42578125" style="122" customWidth="1"/>
    <col min="6674" max="6674" width="11" style="122" customWidth="1"/>
    <col min="6675" max="6675" width="21.28515625" style="122" customWidth="1"/>
    <col min="6676" max="6676" width="6.42578125" style="122" customWidth="1"/>
    <col min="6677" max="6677" width="11" style="122" customWidth="1"/>
    <col min="6678" max="6678" width="6" style="122" customWidth="1"/>
    <col min="6679" max="6679" width="13.42578125" style="122" customWidth="1"/>
    <col min="6680" max="6680" width="12.85546875" style="122" customWidth="1"/>
    <col min="6681" max="6682" width="7.5703125" style="122" customWidth="1"/>
    <col min="6683" max="6688" width="0" style="122" hidden="1" customWidth="1"/>
    <col min="6689" max="6689" width="10.28515625" style="122" customWidth="1"/>
    <col min="6690" max="6912" width="9.140625" style="122"/>
    <col min="6913" max="6913" width="2.140625" style="122" customWidth="1"/>
    <col min="6914" max="6914" width="5.5703125" style="122" customWidth="1"/>
    <col min="6915" max="6915" width="0" style="122" hidden="1" customWidth="1"/>
    <col min="6916" max="6916" width="21.28515625" style="122" customWidth="1"/>
    <col min="6917" max="6917" width="6.42578125" style="122" customWidth="1"/>
    <col min="6918" max="6918" width="11" style="122" customWidth="1"/>
    <col min="6919" max="6919" width="21.28515625" style="122" customWidth="1"/>
    <col min="6920" max="6920" width="6.42578125" style="122" customWidth="1"/>
    <col min="6921" max="6921" width="11" style="122" customWidth="1"/>
    <col min="6922" max="6922" width="21.28515625" style="122" customWidth="1"/>
    <col min="6923" max="6923" width="6.42578125" style="122" customWidth="1"/>
    <col min="6924" max="6924" width="11" style="122" customWidth="1"/>
    <col min="6925" max="6925" width="21.28515625" style="122" customWidth="1"/>
    <col min="6926" max="6926" width="6.42578125" style="122" customWidth="1"/>
    <col min="6927" max="6927" width="11" style="122" customWidth="1"/>
    <col min="6928" max="6928" width="21.28515625" style="122" customWidth="1"/>
    <col min="6929" max="6929" width="6.42578125" style="122" customWidth="1"/>
    <col min="6930" max="6930" width="11" style="122" customWidth="1"/>
    <col min="6931" max="6931" width="21.28515625" style="122" customWidth="1"/>
    <col min="6932" max="6932" width="6.42578125" style="122" customWidth="1"/>
    <col min="6933" max="6933" width="11" style="122" customWidth="1"/>
    <col min="6934" max="6934" width="6" style="122" customWidth="1"/>
    <col min="6935" max="6935" width="13.42578125" style="122" customWidth="1"/>
    <col min="6936" max="6936" width="12.85546875" style="122" customWidth="1"/>
    <col min="6937" max="6938" width="7.5703125" style="122" customWidth="1"/>
    <col min="6939" max="6944" width="0" style="122" hidden="1" customWidth="1"/>
    <col min="6945" max="6945" width="10.28515625" style="122" customWidth="1"/>
    <col min="6946" max="7168" width="9.140625" style="122"/>
    <col min="7169" max="7169" width="2.140625" style="122" customWidth="1"/>
    <col min="7170" max="7170" width="5.5703125" style="122" customWidth="1"/>
    <col min="7171" max="7171" width="0" style="122" hidden="1" customWidth="1"/>
    <col min="7172" max="7172" width="21.28515625" style="122" customWidth="1"/>
    <col min="7173" max="7173" width="6.42578125" style="122" customWidth="1"/>
    <col min="7174" max="7174" width="11" style="122" customWidth="1"/>
    <col min="7175" max="7175" width="21.28515625" style="122" customWidth="1"/>
    <col min="7176" max="7176" width="6.42578125" style="122" customWidth="1"/>
    <col min="7177" max="7177" width="11" style="122" customWidth="1"/>
    <col min="7178" max="7178" width="21.28515625" style="122" customWidth="1"/>
    <col min="7179" max="7179" width="6.42578125" style="122" customWidth="1"/>
    <col min="7180" max="7180" width="11" style="122" customWidth="1"/>
    <col min="7181" max="7181" width="21.28515625" style="122" customWidth="1"/>
    <col min="7182" max="7182" width="6.42578125" style="122" customWidth="1"/>
    <col min="7183" max="7183" width="11" style="122" customWidth="1"/>
    <col min="7184" max="7184" width="21.28515625" style="122" customWidth="1"/>
    <col min="7185" max="7185" width="6.42578125" style="122" customWidth="1"/>
    <col min="7186" max="7186" width="11" style="122" customWidth="1"/>
    <col min="7187" max="7187" width="21.28515625" style="122" customWidth="1"/>
    <col min="7188" max="7188" width="6.42578125" style="122" customWidth="1"/>
    <col min="7189" max="7189" width="11" style="122" customWidth="1"/>
    <col min="7190" max="7190" width="6" style="122" customWidth="1"/>
    <col min="7191" max="7191" width="13.42578125" style="122" customWidth="1"/>
    <col min="7192" max="7192" width="12.85546875" style="122" customWidth="1"/>
    <col min="7193" max="7194" width="7.5703125" style="122" customWidth="1"/>
    <col min="7195" max="7200" width="0" style="122" hidden="1" customWidth="1"/>
    <col min="7201" max="7201" width="10.28515625" style="122" customWidth="1"/>
    <col min="7202" max="7424" width="9.140625" style="122"/>
    <col min="7425" max="7425" width="2.140625" style="122" customWidth="1"/>
    <col min="7426" max="7426" width="5.5703125" style="122" customWidth="1"/>
    <col min="7427" max="7427" width="0" style="122" hidden="1" customWidth="1"/>
    <col min="7428" max="7428" width="21.28515625" style="122" customWidth="1"/>
    <col min="7429" max="7429" width="6.42578125" style="122" customWidth="1"/>
    <col min="7430" max="7430" width="11" style="122" customWidth="1"/>
    <col min="7431" max="7431" width="21.28515625" style="122" customWidth="1"/>
    <col min="7432" max="7432" width="6.42578125" style="122" customWidth="1"/>
    <col min="7433" max="7433" width="11" style="122" customWidth="1"/>
    <col min="7434" max="7434" width="21.28515625" style="122" customWidth="1"/>
    <col min="7435" max="7435" width="6.42578125" style="122" customWidth="1"/>
    <col min="7436" max="7436" width="11" style="122" customWidth="1"/>
    <col min="7437" max="7437" width="21.28515625" style="122" customWidth="1"/>
    <col min="7438" max="7438" width="6.42578125" style="122" customWidth="1"/>
    <col min="7439" max="7439" width="11" style="122" customWidth="1"/>
    <col min="7440" max="7440" width="21.28515625" style="122" customWidth="1"/>
    <col min="7441" max="7441" width="6.42578125" style="122" customWidth="1"/>
    <col min="7442" max="7442" width="11" style="122" customWidth="1"/>
    <col min="7443" max="7443" width="21.28515625" style="122" customWidth="1"/>
    <col min="7444" max="7444" width="6.42578125" style="122" customWidth="1"/>
    <col min="7445" max="7445" width="11" style="122" customWidth="1"/>
    <col min="7446" max="7446" width="6" style="122" customWidth="1"/>
    <col min="7447" max="7447" width="13.42578125" style="122" customWidth="1"/>
    <col min="7448" max="7448" width="12.85546875" style="122" customWidth="1"/>
    <col min="7449" max="7450" width="7.5703125" style="122" customWidth="1"/>
    <col min="7451" max="7456" width="0" style="122" hidden="1" customWidth="1"/>
    <col min="7457" max="7457" width="10.28515625" style="122" customWidth="1"/>
    <col min="7458" max="7680" width="9.140625" style="122"/>
    <col min="7681" max="7681" width="2.140625" style="122" customWidth="1"/>
    <col min="7682" max="7682" width="5.5703125" style="122" customWidth="1"/>
    <col min="7683" max="7683" width="0" style="122" hidden="1" customWidth="1"/>
    <col min="7684" max="7684" width="21.28515625" style="122" customWidth="1"/>
    <col min="7685" max="7685" width="6.42578125" style="122" customWidth="1"/>
    <col min="7686" max="7686" width="11" style="122" customWidth="1"/>
    <col min="7687" max="7687" width="21.28515625" style="122" customWidth="1"/>
    <col min="7688" max="7688" width="6.42578125" style="122" customWidth="1"/>
    <col min="7689" max="7689" width="11" style="122" customWidth="1"/>
    <col min="7690" max="7690" width="21.28515625" style="122" customWidth="1"/>
    <col min="7691" max="7691" width="6.42578125" style="122" customWidth="1"/>
    <col min="7692" max="7692" width="11" style="122" customWidth="1"/>
    <col min="7693" max="7693" width="21.28515625" style="122" customWidth="1"/>
    <col min="7694" max="7694" width="6.42578125" style="122" customWidth="1"/>
    <col min="7695" max="7695" width="11" style="122" customWidth="1"/>
    <col min="7696" max="7696" width="21.28515625" style="122" customWidth="1"/>
    <col min="7697" max="7697" width="6.42578125" style="122" customWidth="1"/>
    <col min="7698" max="7698" width="11" style="122" customWidth="1"/>
    <col min="7699" max="7699" width="21.28515625" style="122" customWidth="1"/>
    <col min="7700" max="7700" width="6.42578125" style="122" customWidth="1"/>
    <col min="7701" max="7701" width="11" style="122" customWidth="1"/>
    <col min="7702" max="7702" width="6" style="122" customWidth="1"/>
    <col min="7703" max="7703" width="13.42578125" style="122" customWidth="1"/>
    <col min="7704" max="7704" width="12.85546875" style="122" customWidth="1"/>
    <col min="7705" max="7706" width="7.5703125" style="122" customWidth="1"/>
    <col min="7707" max="7712" width="0" style="122" hidden="1" customWidth="1"/>
    <col min="7713" max="7713" width="10.28515625" style="122" customWidth="1"/>
    <col min="7714" max="7936" width="9.140625" style="122"/>
    <col min="7937" max="7937" width="2.140625" style="122" customWidth="1"/>
    <col min="7938" max="7938" width="5.5703125" style="122" customWidth="1"/>
    <col min="7939" max="7939" width="0" style="122" hidden="1" customWidth="1"/>
    <col min="7940" max="7940" width="21.28515625" style="122" customWidth="1"/>
    <col min="7941" max="7941" width="6.42578125" style="122" customWidth="1"/>
    <col min="7942" max="7942" width="11" style="122" customWidth="1"/>
    <col min="7943" max="7943" width="21.28515625" style="122" customWidth="1"/>
    <col min="7944" max="7944" width="6.42578125" style="122" customWidth="1"/>
    <col min="7945" max="7945" width="11" style="122" customWidth="1"/>
    <col min="7946" max="7946" width="21.28515625" style="122" customWidth="1"/>
    <col min="7947" max="7947" width="6.42578125" style="122" customWidth="1"/>
    <col min="7948" max="7948" width="11" style="122" customWidth="1"/>
    <col min="7949" max="7949" width="21.28515625" style="122" customWidth="1"/>
    <col min="7950" max="7950" width="6.42578125" style="122" customWidth="1"/>
    <col min="7951" max="7951" width="11" style="122" customWidth="1"/>
    <col min="7952" max="7952" width="21.28515625" style="122" customWidth="1"/>
    <col min="7953" max="7953" width="6.42578125" style="122" customWidth="1"/>
    <col min="7954" max="7954" width="11" style="122" customWidth="1"/>
    <col min="7955" max="7955" width="21.28515625" style="122" customWidth="1"/>
    <col min="7956" max="7956" width="6.42578125" style="122" customWidth="1"/>
    <col min="7957" max="7957" width="11" style="122" customWidth="1"/>
    <col min="7958" max="7958" width="6" style="122" customWidth="1"/>
    <col min="7959" max="7959" width="13.42578125" style="122" customWidth="1"/>
    <col min="7960" max="7960" width="12.85546875" style="122" customWidth="1"/>
    <col min="7961" max="7962" width="7.5703125" style="122" customWidth="1"/>
    <col min="7963" max="7968" width="0" style="122" hidden="1" customWidth="1"/>
    <col min="7969" max="7969" width="10.28515625" style="122" customWidth="1"/>
    <col min="7970" max="8192" width="9.140625" style="122"/>
    <col min="8193" max="8193" width="2.140625" style="122" customWidth="1"/>
    <col min="8194" max="8194" width="5.5703125" style="122" customWidth="1"/>
    <col min="8195" max="8195" width="0" style="122" hidden="1" customWidth="1"/>
    <col min="8196" max="8196" width="21.28515625" style="122" customWidth="1"/>
    <col min="8197" max="8197" width="6.42578125" style="122" customWidth="1"/>
    <col min="8198" max="8198" width="11" style="122" customWidth="1"/>
    <col min="8199" max="8199" width="21.28515625" style="122" customWidth="1"/>
    <col min="8200" max="8200" width="6.42578125" style="122" customWidth="1"/>
    <col min="8201" max="8201" width="11" style="122" customWidth="1"/>
    <col min="8202" max="8202" width="21.28515625" style="122" customWidth="1"/>
    <col min="8203" max="8203" width="6.42578125" style="122" customWidth="1"/>
    <col min="8204" max="8204" width="11" style="122" customWidth="1"/>
    <col min="8205" max="8205" width="21.28515625" style="122" customWidth="1"/>
    <col min="8206" max="8206" width="6.42578125" style="122" customWidth="1"/>
    <col min="8207" max="8207" width="11" style="122" customWidth="1"/>
    <col min="8208" max="8208" width="21.28515625" style="122" customWidth="1"/>
    <col min="8209" max="8209" width="6.42578125" style="122" customWidth="1"/>
    <col min="8210" max="8210" width="11" style="122" customWidth="1"/>
    <col min="8211" max="8211" width="21.28515625" style="122" customWidth="1"/>
    <col min="8212" max="8212" width="6.42578125" style="122" customWidth="1"/>
    <col min="8213" max="8213" width="11" style="122" customWidth="1"/>
    <col min="8214" max="8214" width="6" style="122" customWidth="1"/>
    <col min="8215" max="8215" width="13.42578125" style="122" customWidth="1"/>
    <col min="8216" max="8216" width="12.85546875" style="122" customWidth="1"/>
    <col min="8217" max="8218" width="7.5703125" style="122" customWidth="1"/>
    <col min="8219" max="8224" width="0" style="122" hidden="1" customWidth="1"/>
    <col min="8225" max="8225" width="10.28515625" style="122" customWidth="1"/>
    <col min="8226" max="8448" width="9.140625" style="122"/>
    <col min="8449" max="8449" width="2.140625" style="122" customWidth="1"/>
    <col min="8450" max="8450" width="5.5703125" style="122" customWidth="1"/>
    <col min="8451" max="8451" width="0" style="122" hidden="1" customWidth="1"/>
    <col min="8452" max="8452" width="21.28515625" style="122" customWidth="1"/>
    <col min="8453" max="8453" width="6.42578125" style="122" customWidth="1"/>
    <col min="8454" max="8454" width="11" style="122" customWidth="1"/>
    <col min="8455" max="8455" width="21.28515625" style="122" customWidth="1"/>
    <col min="8456" max="8456" width="6.42578125" style="122" customWidth="1"/>
    <col min="8457" max="8457" width="11" style="122" customWidth="1"/>
    <col min="8458" max="8458" width="21.28515625" style="122" customWidth="1"/>
    <col min="8459" max="8459" width="6.42578125" style="122" customWidth="1"/>
    <col min="8460" max="8460" width="11" style="122" customWidth="1"/>
    <col min="8461" max="8461" width="21.28515625" style="122" customWidth="1"/>
    <col min="8462" max="8462" width="6.42578125" style="122" customWidth="1"/>
    <col min="8463" max="8463" width="11" style="122" customWidth="1"/>
    <col min="8464" max="8464" width="21.28515625" style="122" customWidth="1"/>
    <col min="8465" max="8465" width="6.42578125" style="122" customWidth="1"/>
    <col min="8466" max="8466" width="11" style="122" customWidth="1"/>
    <col min="8467" max="8467" width="21.28515625" style="122" customWidth="1"/>
    <col min="8468" max="8468" width="6.42578125" style="122" customWidth="1"/>
    <col min="8469" max="8469" width="11" style="122" customWidth="1"/>
    <col min="8470" max="8470" width="6" style="122" customWidth="1"/>
    <col min="8471" max="8471" width="13.42578125" style="122" customWidth="1"/>
    <col min="8472" max="8472" width="12.85546875" style="122" customWidth="1"/>
    <col min="8473" max="8474" width="7.5703125" style="122" customWidth="1"/>
    <col min="8475" max="8480" width="0" style="122" hidden="1" customWidth="1"/>
    <col min="8481" max="8481" width="10.28515625" style="122" customWidth="1"/>
    <col min="8482" max="8704" width="9.140625" style="122"/>
    <col min="8705" max="8705" width="2.140625" style="122" customWidth="1"/>
    <col min="8706" max="8706" width="5.5703125" style="122" customWidth="1"/>
    <col min="8707" max="8707" width="0" style="122" hidden="1" customWidth="1"/>
    <col min="8708" max="8708" width="21.28515625" style="122" customWidth="1"/>
    <col min="8709" max="8709" width="6.42578125" style="122" customWidth="1"/>
    <col min="8710" max="8710" width="11" style="122" customWidth="1"/>
    <col min="8711" max="8711" width="21.28515625" style="122" customWidth="1"/>
    <col min="8712" max="8712" width="6.42578125" style="122" customWidth="1"/>
    <col min="8713" max="8713" width="11" style="122" customWidth="1"/>
    <col min="8714" max="8714" width="21.28515625" style="122" customWidth="1"/>
    <col min="8715" max="8715" width="6.42578125" style="122" customWidth="1"/>
    <col min="8716" max="8716" width="11" style="122" customWidth="1"/>
    <col min="8717" max="8717" width="21.28515625" style="122" customWidth="1"/>
    <col min="8718" max="8718" width="6.42578125" style="122" customWidth="1"/>
    <col min="8719" max="8719" width="11" style="122" customWidth="1"/>
    <col min="8720" max="8720" width="21.28515625" style="122" customWidth="1"/>
    <col min="8721" max="8721" width="6.42578125" style="122" customWidth="1"/>
    <col min="8722" max="8722" width="11" style="122" customWidth="1"/>
    <col min="8723" max="8723" width="21.28515625" style="122" customWidth="1"/>
    <col min="8724" max="8724" width="6.42578125" style="122" customWidth="1"/>
    <col min="8725" max="8725" width="11" style="122" customWidth="1"/>
    <col min="8726" max="8726" width="6" style="122" customWidth="1"/>
    <col min="8727" max="8727" width="13.42578125" style="122" customWidth="1"/>
    <col min="8728" max="8728" width="12.85546875" style="122" customWidth="1"/>
    <col min="8729" max="8730" width="7.5703125" style="122" customWidth="1"/>
    <col min="8731" max="8736" width="0" style="122" hidden="1" customWidth="1"/>
    <col min="8737" max="8737" width="10.28515625" style="122" customWidth="1"/>
    <col min="8738" max="8960" width="9.140625" style="122"/>
    <col min="8961" max="8961" width="2.140625" style="122" customWidth="1"/>
    <col min="8962" max="8962" width="5.5703125" style="122" customWidth="1"/>
    <col min="8963" max="8963" width="0" style="122" hidden="1" customWidth="1"/>
    <col min="8964" max="8964" width="21.28515625" style="122" customWidth="1"/>
    <col min="8965" max="8965" width="6.42578125" style="122" customWidth="1"/>
    <col min="8966" max="8966" width="11" style="122" customWidth="1"/>
    <col min="8967" max="8967" width="21.28515625" style="122" customWidth="1"/>
    <col min="8968" max="8968" width="6.42578125" style="122" customWidth="1"/>
    <col min="8969" max="8969" width="11" style="122" customWidth="1"/>
    <col min="8970" max="8970" width="21.28515625" style="122" customWidth="1"/>
    <col min="8971" max="8971" width="6.42578125" style="122" customWidth="1"/>
    <col min="8972" max="8972" width="11" style="122" customWidth="1"/>
    <col min="8973" max="8973" width="21.28515625" style="122" customWidth="1"/>
    <col min="8974" max="8974" width="6.42578125" style="122" customWidth="1"/>
    <col min="8975" max="8975" width="11" style="122" customWidth="1"/>
    <col min="8976" max="8976" width="21.28515625" style="122" customWidth="1"/>
    <col min="8977" max="8977" width="6.42578125" style="122" customWidth="1"/>
    <col min="8978" max="8978" width="11" style="122" customWidth="1"/>
    <col min="8979" max="8979" width="21.28515625" style="122" customWidth="1"/>
    <col min="8980" max="8980" width="6.42578125" style="122" customWidth="1"/>
    <col min="8981" max="8981" width="11" style="122" customWidth="1"/>
    <col min="8982" max="8982" width="6" style="122" customWidth="1"/>
    <col min="8983" max="8983" width="13.42578125" style="122" customWidth="1"/>
    <col min="8984" max="8984" width="12.85546875" style="122" customWidth="1"/>
    <col min="8985" max="8986" width="7.5703125" style="122" customWidth="1"/>
    <col min="8987" max="8992" width="0" style="122" hidden="1" customWidth="1"/>
    <col min="8993" max="8993" width="10.28515625" style="122" customWidth="1"/>
    <col min="8994" max="9216" width="9.140625" style="122"/>
    <col min="9217" max="9217" width="2.140625" style="122" customWidth="1"/>
    <col min="9218" max="9218" width="5.5703125" style="122" customWidth="1"/>
    <col min="9219" max="9219" width="0" style="122" hidden="1" customWidth="1"/>
    <col min="9220" max="9220" width="21.28515625" style="122" customWidth="1"/>
    <col min="9221" max="9221" width="6.42578125" style="122" customWidth="1"/>
    <col min="9222" max="9222" width="11" style="122" customWidth="1"/>
    <col min="9223" max="9223" width="21.28515625" style="122" customWidth="1"/>
    <col min="9224" max="9224" width="6.42578125" style="122" customWidth="1"/>
    <col min="9225" max="9225" width="11" style="122" customWidth="1"/>
    <col min="9226" max="9226" width="21.28515625" style="122" customWidth="1"/>
    <col min="9227" max="9227" width="6.42578125" style="122" customWidth="1"/>
    <col min="9228" max="9228" width="11" style="122" customWidth="1"/>
    <col min="9229" max="9229" width="21.28515625" style="122" customWidth="1"/>
    <col min="9230" max="9230" width="6.42578125" style="122" customWidth="1"/>
    <col min="9231" max="9231" width="11" style="122" customWidth="1"/>
    <col min="9232" max="9232" width="21.28515625" style="122" customWidth="1"/>
    <col min="9233" max="9233" width="6.42578125" style="122" customWidth="1"/>
    <col min="9234" max="9234" width="11" style="122" customWidth="1"/>
    <col min="9235" max="9235" width="21.28515625" style="122" customWidth="1"/>
    <col min="9236" max="9236" width="6.42578125" style="122" customWidth="1"/>
    <col min="9237" max="9237" width="11" style="122" customWidth="1"/>
    <col min="9238" max="9238" width="6" style="122" customWidth="1"/>
    <col min="9239" max="9239" width="13.42578125" style="122" customWidth="1"/>
    <col min="9240" max="9240" width="12.85546875" style="122" customWidth="1"/>
    <col min="9241" max="9242" width="7.5703125" style="122" customWidth="1"/>
    <col min="9243" max="9248" width="0" style="122" hidden="1" customWidth="1"/>
    <col min="9249" max="9249" width="10.28515625" style="122" customWidth="1"/>
    <col min="9250" max="9472" width="9.140625" style="122"/>
    <col min="9473" max="9473" width="2.140625" style="122" customWidth="1"/>
    <col min="9474" max="9474" width="5.5703125" style="122" customWidth="1"/>
    <col min="9475" max="9475" width="0" style="122" hidden="1" customWidth="1"/>
    <col min="9476" max="9476" width="21.28515625" style="122" customWidth="1"/>
    <col min="9477" max="9477" width="6.42578125" style="122" customWidth="1"/>
    <col min="9478" max="9478" width="11" style="122" customWidth="1"/>
    <col min="9479" max="9479" width="21.28515625" style="122" customWidth="1"/>
    <col min="9480" max="9480" width="6.42578125" style="122" customWidth="1"/>
    <col min="9481" max="9481" width="11" style="122" customWidth="1"/>
    <col min="9482" max="9482" width="21.28515625" style="122" customWidth="1"/>
    <col min="9483" max="9483" width="6.42578125" style="122" customWidth="1"/>
    <col min="9484" max="9484" width="11" style="122" customWidth="1"/>
    <col min="9485" max="9485" width="21.28515625" style="122" customWidth="1"/>
    <col min="9486" max="9486" width="6.42578125" style="122" customWidth="1"/>
    <col min="9487" max="9487" width="11" style="122" customWidth="1"/>
    <col min="9488" max="9488" width="21.28515625" style="122" customWidth="1"/>
    <col min="9489" max="9489" width="6.42578125" style="122" customWidth="1"/>
    <col min="9490" max="9490" width="11" style="122" customWidth="1"/>
    <col min="9491" max="9491" width="21.28515625" style="122" customWidth="1"/>
    <col min="9492" max="9492" width="6.42578125" style="122" customWidth="1"/>
    <col min="9493" max="9493" width="11" style="122" customWidth="1"/>
    <col min="9494" max="9494" width="6" style="122" customWidth="1"/>
    <col min="9495" max="9495" width="13.42578125" style="122" customWidth="1"/>
    <col min="9496" max="9496" width="12.85546875" style="122" customWidth="1"/>
    <col min="9497" max="9498" width="7.5703125" style="122" customWidth="1"/>
    <col min="9499" max="9504" width="0" style="122" hidden="1" customWidth="1"/>
    <col min="9505" max="9505" width="10.28515625" style="122" customWidth="1"/>
    <col min="9506" max="9728" width="9.140625" style="122"/>
    <col min="9729" max="9729" width="2.140625" style="122" customWidth="1"/>
    <col min="9730" max="9730" width="5.5703125" style="122" customWidth="1"/>
    <col min="9731" max="9731" width="0" style="122" hidden="1" customWidth="1"/>
    <col min="9732" max="9732" width="21.28515625" style="122" customWidth="1"/>
    <col min="9733" max="9733" width="6.42578125" style="122" customWidth="1"/>
    <col min="9734" max="9734" width="11" style="122" customWidth="1"/>
    <col min="9735" max="9735" width="21.28515625" style="122" customWidth="1"/>
    <col min="9736" max="9736" width="6.42578125" style="122" customWidth="1"/>
    <col min="9737" max="9737" width="11" style="122" customWidth="1"/>
    <col min="9738" max="9738" width="21.28515625" style="122" customWidth="1"/>
    <col min="9739" max="9739" width="6.42578125" style="122" customWidth="1"/>
    <col min="9740" max="9740" width="11" style="122" customWidth="1"/>
    <col min="9741" max="9741" width="21.28515625" style="122" customWidth="1"/>
    <col min="9742" max="9742" width="6.42578125" style="122" customWidth="1"/>
    <col min="9743" max="9743" width="11" style="122" customWidth="1"/>
    <col min="9744" max="9744" width="21.28515625" style="122" customWidth="1"/>
    <col min="9745" max="9745" width="6.42578125" style="122" customWidth="1"/>
    <col min="9746" max="9746" width="11" style="122" customWidth="1"/>
    <col min="9747" max="9747" width="21.28515625" style="122" customWidth="1"/>
    <col min="9748" max="9748" width="6.42578125" style="122" customWidth="1"/>
    <col min="9749" max="9749" width="11" style="122" customWidth="1"/>
    <col min="9750" max="9750" width="6" style="122" customWidth="1"/>
    <col min="9751" max="9751" width="13.42578125" style="122" customWidth="1"/>
    <col min="9752" max="9752" width="12.85546875" style="122" customWidth="1"/>
    <col min="9753" max="9754" width="7.5703125" style="122" customWidth="1"/>
    <col min="9755" max="9760" width="0" style="122" hidden="1" customWidth="1"/>
    <col min="9761" max="9761" width="10.28515625" style="122" customWidth="1"/>
    <col min="9762" max="9984" width="9.140625" style="122"/>
    <col min="9985" max="9985" width="2.140625" style="122" customWidth="1"/>
    <col min="9986" max="9986" width="5.5703125" style="122" customWidth="1"/>
    <col min="9987" max="9987" width="0" style="122" hidden="1" customWidth="1"/>
    <col min="9988" max="9988" width="21.28515625" style="122" customWidth="1"/>
    <col min="9989" max="9989" width="6.42578125" style="122" customWidth="1"/>
    <col min="9990" max="9990" width="11" style="122" customWidth="1"/>
    <col min="9991" max="9991" width="21.28515625" style="122" customWidth="1"/>
    <col min="9992" max="9992" width="6.42578125" style="122" customWidth="1"/>
    <col min="9993" max="9993" width="11" style="122" customWidth="1"/>
    <col min="9994" max="9994" width="21.28515625" style="122" customWidth="1"/>
    <col min="9995" max="9995" width="6.42578125" style="122" customWidth="1"/>
    <col min="9996" max="9996" width="11" style="122" customWidth="1"/>
    <col min="9997" max="9997" width="21.28515625" style="122" customWidth="1"/>
    <col min="9998" max="9998" width="6.42578125" style="122" customWidth="1"/>
    <col min="9999" max="9999" width="11" style="122" customWidth="1"/>
    <col min="10000" max="10000" width="21.28515625" style="122" customWidth="1"/>
    <col min="10001" max="10001" width="6.42578125" style="122" customWidth="1"/>
    <col min="10002" max="10002" width="11" style="122" customWidth="1"/>
    <col min="10003" max="10003" width="21.28515625" style="122" customWidth="1"/>
    <col min="10004" max="10004" width="6.42578125" style="122" customWidth="1"/>
    <col min="10005" max="10005" width="11" style="122" customWidth="1"/>
    <col min="10006" max="10006" width="6" style="122" customWidth="1"/>
    <col min="10007" max="10007" width="13.42578125" style="122" customWidth="1"/>
    <col min="10008" max="10008" width="12.85546875" style="122" customWidth="1"/>
    <col min="10009" max="10010" width="7.5703125" style="122" customWidth="1"/>
    <col min="10011" max="10016" width="0" style="122" hidden="1" customWidth="1"/>
    <col min="10017" max="10017" width="10.28515625" style="122" customWidth="1"/>
    <col min="10018" max="10240" width="9.140625" style="122"/>
    <col min="10241" max="10241" width="2.140625" style="122" customWidth="1"/>
    <col min="10242" max="10242" width="5.5703125" style="122" customWidth="1"/>
    <col min="10243" max="10243" width="0" style="122" hidden="1" customWidth="1"/>
    <col min="10244" max="10244" width="21.28515625" style="122" customWidth="1"/>
    <col min="10245" max="10245" width="6.42578125" style="122" customWidth="1"/>
    <col min="10246" max="10246" width="11" style="122" customWidth="1"/>
    <col min="10247" max="10247" width="21.28515625" style="122" customWidth="1"/>
    <col min="10248" max="10248" width="6.42578125" style="122" customWidth="1"/>
    <col min="10249" max="10249" width="11" style="122" customWidth="1"/>
    <col min="10250" max="10250" width="21.28515625" style="122" customWidth="1"/>
    <col min="10251" max="10251" width="6.42578125" style="122" customWidth="1"/>
    <col min="10252" max="10252" width="11" style="122" customWidth="1"/>
    <col min="10253" max="10253" width="21.28515625" style="122" customWidth="1"/>
    <col min="10254" max="10254" width="6.42578125" style="122" customWidth="1"/>
    <col min="10255" max="10255" width="11" style="122" customWidth="1"/>
    <col min="10256" max="10256" width="21.28515625" style="122" customWidth="1"/>
    <col min="10257" max="10257" width="6.42578125" style="122" customWidth="1"/>
    <col min="10258" max="10258" width="11" style="122" customWidth="1"/>
    <col min="10259" max="10259" width="21.28515625" style="122" customWidth="1"/>
    <col min="10260" max="10260" width="6.42578125" style="122" customWidth="1"/>
    <col min="10261" max="10261" width="11" style="122" customWidth="1"/>
    <col min="10262" max="10262" width="6" style="122" customWidth="1"/>
    <col min="10263" max="10263" width="13.42578125" style="122" customWidth="1"/>
    <col min="10264" max="10264" width="12.85546875" style="122" customWidth="1"/>
    <col min="10265" max="10266" width="7.5703125" style="122" customWidth="1"/>
    <col min="10267" max="10272" width="0" style="122" hidden="1" customWidth="1"/>
    <col min="10273" max="10273" width="10.28515625" style="122" customWidth="1"/>
    <col min="10274" max="10496" width="9.140625" style="122"/>
    <col min="10497" max="10497" width="2.140625" style="122" customWidth="1"/>
    <col min="10498" max="10498" width="5.5703125" style="122" customWidth="1"/>
    <col min="10499" max="10499" width="0" style="122" hidden="1" customWidth="1"/>
    <col min="10500" max="10500" width="21.28515625" style="122" customWidth="1"/>
    <col min="10501" max="10501" width="6.42578125" style="122" customWidth="1"/>
    <col min="10502" max="10502" width="11" style="122" customWidth="1"/>
    <col min="10503" max="10503" width="21.28515625" style="122" customWidth="1"/>
    <col min="10504" max="10504" width="6.42578125" style="122" customWidth="1"/>
    <col min="10505" max="10505" width="11" style="122" customWidth="1"/>
    <col min="10506" max="10506" width="21.28515625" style="122" customWidth="1"/>
    <col min="10507" max="10507" width="6.42578125" style="122" customWidth="1"/>
    <col min="10508" max="10508" width="11" style="122" customWidth="1"/>
    <col min="10509" max="10509" width="21.28515625" style="122" customWidth="1"/>
    <col min="10510" max="10510" width="6.42578125" style="122" customWidth="1"/>
    <col min="10511" max="10511" width="11" style="122" customWidth="1"/>
    <col min="10512" max="10512" width="21.28515625" style="122" customWidth="1"/>
    <col min="10513" max="10513" width="6.42578125" style="122" customWidth="1"/>
    <col min="10514" max="10514" width="11" style="122" customWidth="1"/>
    <col min="10515" max="10515" width="21.28515625" style="122" customWidth="1"/>
    <col min="10516" max="10516" width="6.42578125" style="122" customWidth="1"/>
    <col min="10517" max="10517" width="11" style="122" customWidth="1"/>
    <col min="10518" max="10518" width="6" style="122" customWidth="1"/>
    <col min="10519" max="10519" width="13.42578125" style="122" customWidth="1"/>
    <col min="10520" max="10520" width="12.85546875" style="122" customWidth="1"/>
    <col min="10521" max="10522" width="7.5703125" style="122" customWidth="1"/>
    <col min="10523" max="10528" width="0" style="122" hidden="1" customWidth="1"/>
    <col min="10529" max="10529" width="10.28515625" style="122" customWidth="1"/>
    <col min="10530" max="10752" width="9.140625" style="122"/>
    <col min="10753" max="10753" width="2.140625" style="122" customWidth="1"/>
    <col min="10754" max="10754" width="5.5703125" style="122" customWidth="1"/>
    <col min="10755" max="10755" width="0" style="122" hidden="1" customWidth="1"/>
    <col min="10756" max="10756" width="21.28515625" style="122" customWidth="1"/>
    <col min="10757" max="10757" width="6.42578125" style="122" customWidth="1"/>
    <col min="10758" max="10758" width="11" style="122" customWidth="1"/>
    <col min="10759" max="10759" width="21.28515625" style="122" customWidth="1"/>
    <col min="10760" max="10760" width="6.42578125" style="122" customWidth="1"/>
    <col min="10761" max="10761" width="11" style="122" customWidth="1"/>
    <col min="10762" max="10762" width="21.28515625" style="122" customWidth="1"/>
    <col min="10763" max="10763" width="6.42578125" style="122" customWidth="1"/>
    <col min="10764" max="10764" width="11" style="122" customWidth="1"/>
    <col min="10765" max="10765" width="21.28515625" style="122" customWidth="1"/>
    <col min="10766" max="10766" width="6.42578125" style="122" customWidth="1"/>
    <col min="10767" max="10767" width="11" style="122" customWidth="1"/>
    <col min="10768" max="10768" width="21.28515625" style="122" customWidth="1"/>
    <col min="10769" max="10769" width="6.42578125" style="122" customWidth="1"/>
    <col min="10770" max="10770" width="11" style="122" customWidth="1"/>
    <col min="10771" max="10771" width="21.28515625" style="122" customWidth="1"/>
    <col min="10772" max="10772" width="6.42578125" style="122" customWidth="1"/>
    <col min="10773" max="10773" width="11" style="122" customWidth="1"/>
    <col min="10774" max="10774" width="6" style="122" customWidth="1"/>
    <col min="10775" max="10775" width="13.42578125" style="122" customWidth="1"/>
    <col min="10776" max="10776" width="12.85546875" style="122" customWidth="1"/>
    <col min="10777" max="10778" width="7.5703125" style="122" customWidth="1"/>
    <col min="10779" max="10784" width="0" style="122" hidden="1" customWidth="1"/>
    <col min="10785" max="10785" width="10.28515625" style="122" customWidth="1"/>
    <col min="10786" max="11008" width="9.140625" style="122"/>
    <col min="11009" max="11009" width="2.140625" style="122" customWidth="1"/>
    <col min="11010" max="11010" width="5.5703125" style="122" customWidth="1"/>
    <col min="11011" max="11011" width="0" style="122" hidden="1" customWidth="1"/>
    <col min="11012" max="11012" width="21.28515625" style="122" customWidth="1"/>
    <col min="11013" max="11013" width="6.42578125" style="122" customWidth="1"/>
    <col min="11014" max="11014" width="11" style="122" customWidth="1"/>
    <col min="11015" max="11015" width="21.28515625" style="122" customWidth="1"/>
    <col min="11016" max="11016" width="6.42578125" style="122" customWidth="1"/>
    <col min="11017" max="11017" width="11" style="122" customWidth="1"/>
    <col min="11018" max="11018" width="21.28515625" style="122" customWidth="1"/>
    <col min="11019" max="11019" width="6.42578125" style="122" customWidth="1"/>
    <col min="11020" max="11020" width="11" style="122" customWidth="1"/>
    <col min="11021" max="11021" width="21.28515625" style="122" customWidth="1"/>
    <col min="11022" max="11022" width="6.42578125" style="122" customWidth="1"/>
    <col min="11023" max="11023" width="11" style="122" customWidth="1"/>
    <col min="11024" max="11024" width="21.28515625" style="122" customWidth="1"/>
    <col min="11025" max="11025" width="6.42578125" style="122" customWidth="1"/>
    <col min="11026" max="11026" width="11" style="122" customWidth="1"/>
    <col min="11027" max="11027" width="21.28515625" style="122" customWidth="1"/>
    <col min="11028" max="11028" width="6.42578125" style="122" customWidth="1"/>
    <col min="11029" max="11029" width="11" style="122" customWidth="1"/>
    <col min="11030" max="11030" width="6" style="122" customWidth="1"/>
    <col min="11031" max="11031" width="13.42578125" style="122" customWidth="1"/>
    <col min="11032" max="11032" width="12.85546875" style="122" customWidth="1"/>
    <col min="11033" max="11034" width="7.5703125" style="122" customWidth="1"/>
    <col min="11035" max="11040" width="0" style="122" hidden="1" customWidth="1"/>
    <col min="11041" max="11041" width="10.28515625" style="122" customWidth="1"/>
    <col min="11042" max="11264" width="9.140625" style="122"/>
    <col min="11265" max="11265" width="2.140625" style="122" customWidth="1"/>
    <col min="11266" max="11266" width="5.5703125" style="122" customWidth="1"/>
    <col min="11267" max="11267" width="0" style="122" hidden="1" customWidth="1"/>
    <col min="11268" max="11268" width="21.28515625" style="122" customWidth="1"/>
    <col min="11269" max="11269" width="6.42578125" style="122" customWidth="1"/>
    <col min="11270" max="11270" width="11" style="122" customWidth="1"/>
    <col min="11271" max="11271" width="21.28515625" style="122" customWidth="1"/>
    <col min="11272" max="11272" width="6.42578125" style="122" customWidth="1"/>
    <col min="11273" max="11273" width="11" style="122" customWidth="1"/>
    <col min="11274" max="11274" width="21.28515625" style="122" customWidth="1"/>
    <col min="11275" max="11275" width="6.42578125" style="122" customWidth="1"/>
    <col min="11276" max="11276" width="11" style="122" customWidth="1"/>
    <col min="11277" max="11277" width="21.28515625" style="122" customWidth="1"/>
    <col min="11278" max="11278" width="6.42578125" style="122" customWidth="1"/>
    <col min="11279" max="11279" width="11" style="122" customWidth="1"/>
    <col min="11280" max="11280" width="21.28515625" style="122" customWidth="1"/>
    <col min="11281" max="11281" width="6.42578125" style="122" customWidth="1"/>
    <col min="11282" max="11282" width="11" style="122" customWidth="1"/>
    <col min="11283" max="11283" width="21.28515625" style="122" customWidth="1"/>
    <col min="11284" max="11284" width="6.42578125" style="122" customWidth="1"/>
    <col min="11285" max="11285" width="11" style="122" customWidth="1"/>
    <col min="11286" max="11286" width="6" style="122" customWidth="1"/>
    <col min="11287" max="11287" width="13.42578125" style="122" customWidth="1"/>
    <col min="11288" max="11288" width="12.85546875" style="122" customWidth="1"/>
    <col min="11289" max="11290" width="7.5703125" style="122" customWidth="1"/>
    <col min="11291" max="11296" width="0" style="122" hidden="1" customWidth="1"/>
    <col min="11297" max="11297" width="10.28515625" style="122" customWidth="1"/>
    <col min="11298" max="11520" width="9.140625" style="122"/>
    <col min="11521" max="11521" width="2.140625" style="122" customWidth="1"/>
    <col min="11522" max="11522" width="5.5703125" style="122" customWidth="1"/>
    <col min="11523" max="11523" width="0" style="122" hidden="1" customWidth="1"/>
    <col min="11524" max="11524" width="21.28515625" style="122" customWidth="1"/>
    <col min="11525" max="11525" width="6.42578125" style="122" customWidth="1"/>
    <col min="11526" max="11526" width="11" style="122" customWidth="1"/>
    <col min="11527" max="11527" width="21.28515625" style="122" customWidth="1"/>
    <col min="11528" max="11528" width="6.42578125" style="122" customWidth="1"/>
    <col min="11529" max="11529" width="11" style="122" customWidth="1"/>
    <col min="11530" max="11530" width="21.28515625" style="122" customWidth="1"/>
    <col min="11531" max="11531" width="6.42578125" style="122" customWidth="1"/>
    <col min="11532" max="11532" width="11" style="122" customWidth="1"/>
    <col min="11533" max="11533" width="21.28515625" style="122" customWidth="1"/>
    <col min="11534" max="11534" width="6.42578125" style="122" customWidth="1"/>
    <col min="11535" max="11535" width="11" style="122" customWidth="1"/>
    <col min="11536" max="11536" width="21.28515625" style="122" customWidth="1"/>
    <col min="11537" max="11537" width="6.42578125" style="122" customWidth="1"/>
    <col min="11538" max="11538" width="11" style="122" customWidth="1"/>
    <col min="11539" max="11539" width="21.28515625" style="122" customWidth="1"/>
    <col min="11540" max="11540" width="6.42578125" style="122" customWidth="1"/>
    <col min="11541" max="11541" width="11" style="122" customWidth="1"/>
    <col min="11542" max="11542" width="6" style="122" customWidth="1"/>
    <col min="11543" max="11543" width="13.42578125" style="122" customWidth="1"/>
    <col min="11544" max="11544" width="12.85546875" style="122" customWidth="1"/>
    <col min="11545" max="11546" width="7.5703125" style="122" customWidth="1"/>
    <col min="11547" max="11552" width="0" style="122" hidden="1" customWidth="1"/>
    <col min="11553" max="11553" width="10.28515625" style="122" customWidth="1"/>
    <col min="11554" max="11776" width="9.140625" style="122"/>
    <col min="11777" max="11777" width="2.140625" style="122" customWidth="1"/>
    <col min="11778" max="11778" width="5.5703125" style="122" customWidth="1"/>
    <col min="11779" max="11779" width="0" style="122" hidden="1" customWidth="1"/>
    <col min="11780" max="11780" width="21.28515625" style="122" customWidth="1"/>
    <col min="11781" max="11781" width="6.42578125" style="122" customWidth="1"/>
    <col min="11782" max="11782" width="11" style="122" customWidth="1"/>
    <col min="11783" max="11783" width="21.28515625" style="122" customWidth="1"/>
    <col min="11784" max="11784" width="6.42578125" style="122" customWidth="1"/>
    <col min="11785" max="11785" width="11" style="122" customWidth="1"/>
    <col min="11786" max="11786" width="21.28515625" style="122" customWidth="1"/>
    <col min="11787" max="11787" width="6.42578125" style="122" customWidth="1"/>
    <col min="11788" max="11788" width="11" style="122" customWidth="1"/>
    <col min="11789" max="11789" width="21.28515625" style="122" customWidth="1"/>
    <col min="11790" max="11790" width="6.42578125" style="122" customWidth="1"/>
    <col min="11791" max="11791" width="11" style="122" customWidth="1"/>
    <col min="11792" max="11792" width="21.28515625" style="122" customWidth="1"/>
    <col min="11793" max="11793" width="6.42578125" style="122" customWidth="1"/>
    <col min="11794" max="11794" width="11" style="122" customWidth="1"/>
    <col min="11795" max="11795" width="21.28515625" style="122" customWidth="1"/>
    <col min="11796" max="11796" width="6.42578125" style="122" customWidth="1"/>
    <col min="11797" max="11797" width="11" style="122" customWidth="1"/>
    <col min="11798" max="11798" width="6" style="122" customWidth="1"/>
    <col min="11799" max="11799" width="13.42578125" style="122" customWidth="1"/>
    <col min="11800" max="11800" width="12.85546875" style="122" customWidth="1"/>
    <col min="11801" max="11802" width="7.5703125" style="122" customWidth="1"/>
    <col min="11803" max="11808" width="0" style="122" hidden="1" customWidth="1"/>
    <col min="11809" max="11809" width="10.28515625" style="122" customWidth="1"/>
    <col min="11810" max="12032" width="9.140625" style="122"/>
    <col min="12033" max="12033" width="2.140625" style="122" customWidth="1"/>
    <col min="12034" max="12034" width="5.5703125" style="122" customWidth="1"/>
    <col min="12035" max="12035" width="0" style="122" hidden="1" customWidth="1"/>
    <col min="12036" max="12036" width="21.28515625" style="122" customWidth="1"/>
    <col min="12037" max="12037" width="6.42578125" style="122" customWidth="1"/>
    <col min="12038" max="12038" width="11" style="122" customWidth="1"/>
    <col min="12039" max="12039" width="21.28515625" style="122" customWidth="1"/>
    <col min="12040" max="12040" width="6.42578125" style="122" customWidth="1"/>
    <col min="12041" max="12041" width="11" style="122" customWidth="1"/>
    <col min="12042" max="12042" width="21.28515625" style="122" customWidth="1"/>
    <col min="12043" max="12043" width="6.42578125" style="122" customWidth="1"/>
    <col min="12044" max="12044" width="11" style="122" customWidth="1"/>
    <col min="12045" max="12045" width="21.28515625" style="122" customWidth="1"/>
    <col min="12046" max="12046" width="6.42578125" style="122" customWidth="1"/>
    <col min="12047" max="12047" width="11" style="122" customWidth="1"/>
    <col min="12048" max="12048" width="21.28515625" style="122" customWidth="1"/>
    <col min="12049" max="12049" width="6.42578125" style="122" customWidth="1"/>
    <col min="12050" max="12050" width="11" style="122" customWidth="1"/>
    <col min="12051" max="12051" width="21.28515625" style="122" customWidth="1"/>
    <col min="12052" max="12052" width="6.42578125" style="122" customWidth="1"/>
    <col min="12053" max="12053" width="11" style="122" customWidth="1"/>
    <col min="12054" max="12054" width="6" style="122" customWidth="1"/>
    <col min="12055" max="12055" width="13.42578125" style="122" customWidth="1"/>
    <col min="12056" max="12056" width="12.85546875" style="122" customWidth="1"/>
    <col min="12057" max="12058" width="7.5703125" style="122" customWidth="1"/>
    <col min="12059" max="12064" width="0" style="122" hidden="1" customWidth="1"/>
    <col min="12065" max="12065" width="10.28515625" style="122" customWidth="1"/>
    <col min="12066" max="12288" width="9.140625" style="122"/>
    <col min="12289" max="12289" width="2.140625" style="122" customWidth="1"/>
    <col min="12290" max="12290" width="5.5703125" style="122" customWidth="1"/>
    <col min="12291" max="12291" width="0" style="122" hidden="1" customWidth="1"/>
    <col min="12292" max="12292" width="21.28515625" style="122" customWidth="1"/>
    <col min="12293" max="12293" width="6.42578125" style="122" customWidth="1"/>
    <col min="12294" max="12294" width="11" style="122" customWidth="1"/>
    <col min="12295" max="12295" width="21.28515625" style="122" customWidth="1"/>
    <col min="12296" max="12296" width="6.42578125" style="122" customWidth="1"/>
    <col min="12297" max="12297" width="11" style="122" customWidth="1"/>
    <col min="12298" max="12298" width="21.28515625" style="122" customWidth="1"/>
    <col min="12299" max="12299" width="6.42578125" style="122" customWidth="1"/>
    <col min="12300" max="12300" width="11" style="122" customWidth="1"/>
    <col min="12301" max="12301" width="21.28515625" style="122" customWidth="1"/>
    <col min="12302" max="12302" width="6.42578125" style="122" customWidth="1"/>
    <col min="12303" max="12303" width="11" style="122" customWidth="1"/>
    <col min="12304" max="12304" width="21.28515625" style="122" customWidth="1"/>
    <col min="12305" max="12305" width="6.42578125" style="122" customWidth="1"/>
    <col min="12306" max="12306" width="11" style="122" customWidth="1"/>
    <col min="12307" max="12307" width="21.28515625" style="122" customWidth="1"/>
    <col min="12308" max="12308" width="6.42578125" style="122" customWidth="1"/>
    <col min="12309" max="12309" width="11" style="122" customWidth="1"/>
    <col min="12310" max="12310" width="6" style="122" customWidth="1"/>
    <col min="12311" max="12311" width="13.42578125" style="122" customWidth="1"/>
    <col min="12312" max="12312" width="12.85546875" style="122" customWidth="1"/>
    <col min="12313" max="12314" width="7.5703125" style="122" customWidth="1"/>
    <col min="12315" max="12320" width="0" style="122" hidden="1" customWidth="1"/>
    <col min="12321" max="12321" width="10.28515625" style="122" customWidth="1"/>
    <col min="12322" max="12544" width="9.140625" style="122"/>
    <col min="12545" max="12545" width="2.140625" style="122" customWidth="1"/>
    <col min="12546" max="12546" width="5.5703125" style="122" customWidth="1"/>
    <col min="12547" max="12547" width="0" style="122" hidden="1" customWidth="1"/>
    <col min="12548" max="12548" width="21.28515625" style="122" customWidth="1"/>
    <col min="12549" max="12549" width="6.42578125" style="122" customWidth="1"/>
    <col min="12550" max="12550" width="11" style="122" customWidth="1"/>
    <col min="12551" max="12551" width="21.28515625" style="122" customWidth="1"/>
    <col min="12552" max="12552" width="6.42578125" style="122" customWidth="1"/>
    <col min="12553" max="12553" width="11" style="122" customWidth="1"/>
    <col min="12554" max="12554" width="21.28515625" style="122" customWidth="1"/>
    <col min="12555" max="12555" width="6.42578125" style="122" customWidth="1"/>
    <col min="12556" max="12556" width="11" style="122" customWidth="1"/>
    <col min="12557" max="12557" width="21.28515625" style="122" customWidth="1"/>
    <col min="12558" max="12558" width="6.42578125" style="122" customWidth="1"/>
    <col min="12559" max="12559" width="11" style="122" customWidth="1"/>
    <col min="12560" max="12560" width="21.28515625" style="122" customWidth="1"/>
    <col min="12561" max="12561" width="6.42578125" style="122" customWidth="1"/>
    <col min="12562" max="12562" width="11" style="122" customWidth="1"/>
    <col min="12563" max="12563" width="21.28515625" style="122" customWidth="1"/>
    <col min="12564" max="12564" width="6.42578125" style="122" customWidth="1"/>
    <col min="12565" max="12565" width="11" style="122" customWidth="1"/>
    <col min="12566" max="12566" width="6" style="122" customWidth="1"/>
    <col min="12567" max="12567" width="13.42578125" style="122" customWidth="1"/>
    <col min="12568" max="12568" width="12.85546875" style="122" customWidth="1"/>
    <col min="12569" max="12570" width="7.5703125" style="122" customWidth="1"/>
    <col min="12571" max="12576" width="0" style="122" hidden="1" customWidth="1"/>
    <col min="12577" max="12577" width="10.28515625" style="122" customWidth="1"/>
    <col min="12578" max="12800" width="9.140625" style="122"/>
    <col min="12801" max="12801" width="2.140625" style="122" customWidth="1"/>
    <col min="12802" max="12802" width="5.5703125" style="122" customWidth="1"/>
    <col min="12803" max="12803" width="0" style="122" hidden="1" customWidth="1"/>
    <col min="12804" max="12804" width="21.28515625" style="122" customWidth="1"/>
    <col min="12805" max="12805" width="6.42578125" style="122" customWidth="1"/>
    <col min="12806" max="12806" width="11" style="122" customWidth="1"/>
    <col min="12807" max="12807" width="21.28515625" style="122" customWidth="1"/>
    <col min="12808" max="12808" width="6.42578125" style="122" customWidth="1"/>
    <col min="12809" max="12809" width="11" style="122" customWidth="1"/>
    <col min="12810" max="12810" width="21.28515625" style="122" customWidth="1"/>
    <col min="12811" max="12811" width="6.42578125" style="122" customWidth="1"/>
    <col min="12812" max="12812" width="11" style="122" customWidth="1"/>
    <col min="12813" max="12813" width="21.28515625" style="122" customWidth="1"/>
    <col min="12814" max="12814" width="6.42578125" style="122" customWidth="1"/>
    <col min="12815" max="12815" width="11" style="122" customWidth="1"/>
    <col min="12816" max="12816" width="21.28515625" style="122" customWidth="1"/>
    <col min="12817" max="12817" width="6.42578125" style="122" customWidth="1"/>
    <col min="12818" max="12818" width="11" style="122" customWidth="1"/>
    <col min="12819" max="12819" width="21.28515625" style="122" customWidth="1"/>
    <col min="12820" max="12820" width="6.42578125" style="122" customWidth="1"/>
    <col min="12821" max="12821" width="11" style="122" customWidth="1"/>
    <col min="12822" max="12822" width="6" style="122" customWidth="1"/>
    <col min="12823" max="12823" width="13.42578125" style="122" customWidth="1"/>
    <col min="12824" max="12824" width="12.85546875" style="122" customWidth="1"/>
    <col min="12825" max="12826" width="7.5703125" style="122" customWidth="1"/>
    <col min="12827" max="12832" width="0" style="122" hidden="1" customWidth="1"/>
    <col min="12833" max="12833" width="10.28515625" style="122" customWidth="1"/>
    <col min="12834" max="13056" width="9.140625" style="122"/>
    <col min="13057" max="13057" width="2.140625" style="122" customWidth="1"/>
    <col min="13058" max="13058" width="5.5703125" style="122" customWidth="1"/>
    <col min="13059" max="13059" width="0" style="122" hidden="1" customWidth="1"/>
    <col min="13060" max="13060" width="21.28515625" style="122" customWidth="1"/>
    <col min="13061" max="13061" width="6.42578125" style="122" customWidth="1"/>
    <col min="13062" max="13062" width="11" style="122" customWidth="1"/>
    <col min="13063" max="13063" width="21.28515625" style="122" customWidth="1"/>
    <col min="13064" max="13064" width="6.42578125" style="122" customWidth="1"/>
    <col min="13065" max="13065" width="11" style="122" customWidth="1"/>
    <col min="13066" max="13066" width="21.28515625" style="122" customWidth="1"/>
    <col min="13067" max="13067" width="6.42578125" style="122" customWidth="1"/>
    <col min="13068" max="13068" width="11" style="122" customWidth="1"/>
    <col min="13069" max="13069" width="21.28515625" style="122" customWidth="1"/>
    <col min="13070" max="13070" width="6.42578125" style="122" customWidth="1"/>
    <col min="13071" max="13071" width="11" style="122" customWidth="1"/>
    <col min="13072" max="13072" width="21.28515625" style="122" customWidth="1"/>
    <col min="13073" max="13073" width="6.42578125" style="122" customWidth="1"/>
    <col min="13074" max="13074" width="11" style="122" customWidth="1"/>
    <col min="13075" max="13075" width="21.28515625" style="122" customWidth="1"/>
    <col min="13076" max="13076" width="6.42578125" style="122" customWidth="1"/>
    <col min="13077" max="13077" width="11" style="122" customWidth="1"/>
    <col min="13078" max="13078" width="6" style="122" customWidth="1"/>
    <col min="13079" max="13079" width="13.42578125" style="122" customWidth="1"/>
    <col min="13080" max="13080" width="12.85546875" style="122" customWidth="1"/>
    <col min="13081" max="13082" width="7.5703125" style="122" customWidth="1"/>
    <col min="13083" max="13088" width="0" style="122" hidden="1" customWidth="1"/>
    <col min="13089" max="13089" width="10.28515625" style="122" customWidth="1"/>
    <col min="13090" max="13312" width="9.140625" style="122"/>
    <col min="13313" max="13313" width="2.140625" style="122" customWidth="1"/>
    <col min="13314" max="13314" width="5.5703125" style="122" customWidth="1"/>
    <col min="13315" max="13315" width="0" style="122" hidden="1" customWidth="1"/>
    <col min="13316" max="13316" width="21.28515625" style="122" customWidth="1"/>
    <col min="13317" max="13317" width="6.42578125" style="122" customWidth="1"/>
    <col min="13318" max="13318" width="11" style="122" customWidth="1"/>
    <col min="13319" max="13319" width="21.28515625" style="122" customWidth="1"/>
    <col min="13320" max="13320" width="6.42578125" style="122" customWidth="1"/>
    <col min="13321" max="13321" width="11" style="122" customWidth="1"/>
    <col min="13322" max="13322" width="21.28515625" style="122" customWidth="1"/>
    <col min="13323" max="13323" width="6.42578125" style="122" customWidth="1"/>
    <col min="13324" max="13324" width="11" style="122" customWidth="1"/>
    <col min="13325" max="13325" width="21.28515625" style="122" customWidth="1"/>
    <col min="13326" max="13326" width="6.42578125" style="122" customWidth="1"/>
    <col min="13327" max="13327" width="11" style="122" customWidth="1"/>
    <col min="13328" max="13328" width="21.28515625" style="122" customWidth="1"/>
    <col min="13329" max="13329" width="6.42578125" style="122" customWidth="1"/>
    <col min="13330" max="13330" width="11" style="122" customWidth="1"/>
    <col min="13331" max="13331" width="21.28515625" style="122" customWidth="1"/>
    <col min="13332" max="13332" width="6.42578125" style="122" customWidth="1"/>
    <col min="13333" max="13333" width="11" style="122" customWidth="1"/>
    <col min="13334" max="13334" width="6" style="122" customWidth="1"/>
    <col min="13335" max="13335" width="13.42578125" style="122" customWidth="1"/>
    <col min="13336" max="13336" width="12.85546875" style="122" customWidth="1"/>
    <col min="13337" max="13338" width="7.5703125" style="122" customWidth="1"/>
    <col min="13339" max="13344" width="0" style="122" hidden="1" customWidth="1"/>
    <col min="13345" max="13345" width="10.28515625" style="122" customWidth="1"/>
    <col min="13346" max="13568" width="9.140625" style="122"/>
    <col min="13569" max="13569" width="2.140625" style="122" customWidth="1"/>
    <col min="13570" max="13570" width="5.5703125" style="122" customWidth="1"/>
    <col min="13571" max="13571" width="0" style="122" hidden="1" customWidth="1"/>
    <col min="13572" max="13572" width="21.28515625" style="122" customWidth="1"/>
    <col min="13573" max="13573" width="6.42578125" style="122" customWidth="1"/>
    <col min="13574" max="13574" width="11" style="122" customWidth="1"/>
    <col min="13575" max="13575" width="21.28515625" style="122" customWidth="1"/>
    <col min="13576" max="13576" width="6.42578125" style="122" customWidth="1"/>
    <col min="13577" max="13577" width="11" style="122" customWidth="1"/>
    <col min="13578" max="13578" width="21.28515625" style="122" customWidth="1"/>
    <col min="13579" max="13579" width="6.42578125" style="122" customWidth="1"/>
    <col min="13580" max="13580" width="11" style="122" customWidth="1"/>
    <col min="13581" max="13581" width="21.28515625" style="122" customWidth="1"/>
    <col min="13582" max="13582" width="6.42578125" style="122" customWidth="1"/>
    <col min="13583" max="13583" width="11" style="122" customWidth="1"/>
    <col min="13584" max="13584" width="21.28515625" style="122" customWidth="1"/>
    <col min="13585" max="13585" width="6.42578125" style="122" customWidth="1"/>
    <col min="13586" max="13586" width="11" style="122" customWidth="1"/>
    <col min="13587" max="13587" width="21.28515625" style="122" customWidth="1"/>
    <col min="13588" max="13588" width="6.42578125" style="122" customWidth="1"/>
    <col min="13589" max="13589" width="11" style="122" customWidth="1"/>
    <col min="13590" max="13590" width="6" style="122" customWidth="1"/>
    <col min="13591" max="13591" width="13.42578125" style="122" customWidth="1"/>
    <col min="13592" max="13592" width="12.85546875" style="122" customWidth="1"/>
    <col min="13593" max="13594" width="7.5703125" style="122" customWidth="1"/>
    <col min="13595" max="13600" width="0" style="122" hidden="1" customWidth="1"/>
    <col min="13601" max="13601" width="10.28515625" style="122" customWidth="1"/>
    <col min="13602" max="13824" width="9.140625" style="122"/>
    <col min="13825" max="13825" width="2.140625" style="122" customWidth="1"/>
    <col min="13826" max="13826" width="5.5703125" style="122" customWidth="1"/>
    <col min="13827" max="13827" width="0" style="122" hidden="1" customWidth="1"/>
    <col min="13828" max="13828" width="21.28515625" style="122" customWidth="1"/>
    <col min="13829" max="13829" width="6.42578125" style="122" customWidth="1"/>
    <col min="13830" max="13830" width="11" style="122" customWidth="1"/>
    <col min="13831" max="13831" width="21.28515625" style="122" customWidth="1"/>
    <col min="13832" max="13832" width="6.42578125" style="122" customWidth="1"/>
    <col min="13833" max="13833" width="11" style="122" customWidth="1"/>
    <col min="13834" max="13834" width="21.28515625" style="122" customWidth="1"/>
    <col min="13835" max="13835" width="6.42578125" style="122" customWidth="1"/>
    <col min="13836" max="13836" width="11" style="122" customWidth="1"/>
    <col min="13837" max="13837" width="21.28515625" style="122" customWidth="1"/>
    <col min="13838" max="13838" width="6.42578125" style="122" customWidth="1"/>
    <col min="13839" max="13839" width="11" style="122" customWidth="1"/>
    <col min="13840" max="13840" width="21.28515625" style="122" customWidth="1"/>
    <col min="13841" max="13841" width="6.42578125" style="122" customWidth="1"/>
    <col min="13842" max="13842" width="11" style="122" customWidth="1"/>
    <col min="13843" max="13843" width="21.28515625" style="122" customWidth="1"/>
    <col min="13844" max="13844" width="6.42578125" style="122" customWidth="1"/>
    <col min="13845" max="13845" width="11" style="122" customWidth="1"/>
    <col min="13846" max="13846" width="6" style="122" customWidth="1"/>
    <col min="13847" max="13847" width="13.42578125" style="122" customWidth="1"/>
    <col min="13848" max="13848" width="12.85546875" style="122" customWidth="1"/>
    <col min="13849" max="13850" width="7.5703125" style="122" customWidth="1"/>
    <col min="13851" max="13856" width="0" style="122" hidden="1" customWidth="1"/>
    <col min="13857" max="13857" width="10.28515625" style="122" customWidth="1"/>
    <col min="13858" max="14080" width="9.140625" style="122"/>
    <col min="14081" max="14081" width="2.140625" style="122" customWidth="1"/>
    <col min="14082" max="14082" width="5.5703125" style="122" customWidth="1"/>
    <col min="14083" max="14083" width="0" style="122" hidden="1" customWidth="1"/>
    <col min="14084" max="14084" width="21.28515625" style="122" customWidth="1"/>
    <col min="14085" max="14085" width="6.42578125" style="122" customWidth="1"/>
    <col min="14086" max="14086" width="11" style="122" customWidth="1"/>
    <col min="14087" max="14087" width="21.28515625" style="122" customWidth="1"/>
    <col min="14088" max="14088" width="6.42578125" style="122" customWidth="1"/>
    <col min="14089" max="14089" width="11" style="122" customWidth="1"/>
    <col min="14090" max="14090" width="21.28515625" style="122" customWidth="1"/>
    <col min="14091" max="14091" width="6.42578125" style="122" customWidth="1"/>
    <col min="14092" max="14092" width="11" style="122" customWidth="1"/>
    <col min="14093" max="14093" width="21.28515625" style="122" customWidth="1"/>
    <col min="14094" max="14094" width="6.42578125" style="122" customWidth="1"/>
    <col min="14095" max="14095" width="11" style="122" customWidth="1"/>
    <col min="14096" max="14096" width="21.28515625" style="122" customWidth="1"/>
    <col min="14097" max="14097" width="6.42578125" style="122" customWidth="1"/>
    <col min="14098" max="14098" width="11" style="122" customWidth="1"/>
    <col min="14099" max="14099" width="21.28515625" style="122" customWidth="1"/>
    <col min="14100" max="14100" width="6.42578125" style="122" customWidth="1"/>
    <col min="14101" max="14101" width="11" style="122" customWidth="1"/>
    <col min="14102" max="14102" width="6" style="122" customWidth="1"/>
    <col min="14103" max="14103" width="13.42578125" style="122" customWidth="1"/>
    <col min="14104" max="14104" width="12.85546875" style="122" customWidth="1"/>
    <col min="14105" max="14106" width="7.5703125" style="122" customWidth="1"/>
    <col min="14107" max="14112" width="0" style="122" hidden="1" customWidth="1"/>
    <col min="14113" max="14113" width="10.28515625" style="122" customWidth="1"/>
    <col min="14114" max="14336" width="9.140625" style="122"/>
    <col min="14337" max="14337" width="2.140625" style="122" customWidth="1"/>
    <col min="14338" max="14338" width="5.5703125" style="122" customWidth="1"/>
    <col min="14339" max="14339" width="0" style="122" hidden="1" customWidth="1"/>
    <col min="14340" max="14340" width="21.28515625" style="122" customWidth="1"/>
    <col min="14341" max="14341" width="6.42578125" style="122" customWidth="1"/>
    <col min="14342" max="14342" width="11" style="122" customWidth="1"/>
    <col min="14343" max="14343" width="21.28515625" style="122" customWidth="1"/>
    <col min="14344" max="14344" width="6.42578125" style="122" customWidth="1"/>
    <col min="14345" max="14345" width="11" style="122" customWidth="1"/>
    <col min="14346" max="14346" width="21.28515625" style="122" customWidth="1"/>
    <col min="14347" max="14347" width="6.42578125" style="122" customWidth="1"/>
    <col min="14348" max="14348" width="11" style="122" customWidth="1"/>
    <col min="14349" max="14349" width="21.28515625" style="122" customWidth="1"/>
    <col min="14350" max="14350" width="6.42578125" style="122" customWidth="1"/>
    <col min="14351" max="14351" width="11" style="122" customWidth="1"/>
    <col min="14352" max="14352" width="21.28515625" style="122" customWidth="1"/>
    <col min="14353" max="14353" width="6.42578125" style="122" customWidth="1"/>
    <col min="14354" max="14354" width="11" style="122" customWidth="1"/>
    <col min="14355" max="14355" width="21.28515625" style="122" customWidth="1"/>
    <col min="14356" max="14356" width="6.42578125" style="122" customWidth="1"/>
    <col min="14357" max="14357" width="11" style="122" customWidth="1"/>
    <col min="14358" max="14358" width="6" style="122" customWidth="1"/>
    <col min="14359" max="14359" width="13.42578125" style="122" customWidth="1"/>
    <col min="14360" max="14360" width="12.85546875" style="122" customWidth="1"/>
    <col min="14361" max="14362" width="7.5703125" style="122" customWidth="1"/>
    <col min="14363" max="14368" width="0" style="122" hidden="1" customWidth="1"/>
    <col min="14369" max="14369" width="10.28515625" style="122" customWidth="1"/>
    <col min="14370" max="14592" width="9.140625" style="122"/>
    <col min="14593" max="14593" width="2.140625" style="122" customWidth="1"/>
    <col min="14594" max="14594" width="5.5703125" style="122" customWidth="1"/>
    <col min="14595" max="14595" width="0" style="122" hidden="1" customWidth="1"/>
    <col min="14596" max="14596" width="21.28515625" style="122" customWidth="1"/>
    <col min="14597" max="14597" width="6.42578125" style="122" customWidth="1"/>
    <col min="14598" max="14598" width="11" style="122" customWidth="1"/>
    <col min="14599" max="14599" width="21.28515625" style="122" customWidth="1"/>
    <col min="14600" max="14600" width="6.42578125" style="122" customWidth="1"/>
    <col min="14601" max="14601" width="11" style="122" customWidth="1"/>
    <col min="14602" max="14602" width="21.28515625" style="122" customWidth="1"/>
    <col min="14603" max="14603" width="6.42578125" style="122" customWidth="1"/>
    <col min="14604" max="14604" width="11" style="122" customWidth="1"/>
    <col min="14605" max="14605" width="21.28515625" style="122" customWidth="1"/>
    <col min="14606" max="14606" width="6.42578125" style="122" customWidth="1"/>
    <col min="14607" max="14607" width="11" style="122" customWidth="1"/>
    <col min="14608" max="14608" width="21.28515625" style="122" customWidth="1"/>
    <col min="14609" max="14609" width="6.42578125" style="122" customWidth="1"/>
    <col min="14610" max="14610" width="11" style="122" customWidth="1"/>
    <col min="14611" max="14611" width="21.28515625" style="122" customWidth="1"/>
    <col min="14612" max="14612" width="6.42578125" style="122" customWidth="1"/>
    <col min="14613" max="14613" width="11" style="122" customWidth="1"/>
    <col min="14614" max="14614" width="6" style="122" customWidth="1"/>
    <col min="14615" max="14615" width="13.42578125" style="122" customWidth="1"/>
    <col min="14616" max="14616" width="12.85546875" style="122" customWidth="1"/>
    <col min="14617" max="14618" width="7.5703125" style="122" customWidth="1"/>
    <col min="14619" max="14624" width="0" style="122" hidden="1" customWidth="1"/>
    <col min="14625" max="14625" width="10.28515625" style="122" customWidth="1"/>
    <col min="14626" max="14848" width="9.140625" style="122"/>
    <col min="14849" max="14849" width="2.140625" style="122" customWidth="1"/>
    <col min="14850" max="14850" width="5.5703125" style="122" customWidth="1"/>
    <col min="14851" max="14851" width="0" style="122" hidden="1" customWidth="1"/>
    <col min="14852" max="14852" width="21.28515625" style="122" customWidth="1"/>
    <col min="14853" max="14853" width="6.42578125" style="122" customWidth="1"/>
    <col min="14854" max="14854" width="11" style="122" customWidth="1"/>
    <col min="14855" max="14855" width="21.28515625" style="122" customWidth="1"/>
    <col min="14856" max="14856" width="6.42578125" style="122" customWidth="1"/>
    <col min="14857" max="14857" width="11" style="122" customWidth="1"/>
    <col min="14858" max="14858" width="21.28515625" style="122" customWidth="1"/>
    <col min="14859" max="14859" width="6.42578125" style="122" customWidth="1"/>
    <col min="14860" max="14860" width="11" style="122" customWidth="1"/>
    <col min="14861" max="14861" width="21.28515625" style="122" customWidth="1"/>
    <col min="14862" max="14862" width="6.42578125" style="122" customWidth="1"/>
    <col min="14863" max="14863" width="11" style="122" customWidth="1"/>
    <col min="14864" max="14864" width="21.28515625" style="122" customWidth="1"/>
    <col min="14865" max="14865" width="6.42578125" style="122" customWidth="1"/>
    <col min="14866" max="14866" width="11" style="122" customWidth="1"/>
    <col min="14867" max="14867" width="21.28515625" style="122" customWidth="1"/>
    <col min="14868" max="14868" width="6.42578125" style="122" customWidth="1"/>
    <col min="14869" max="14869" width="11" style="122" customWidth="1"/>
    <col min="14870" max="14870" width="6" style="122" customWidth="1"/>
    <col min="14871" max="14871" width="13.42578125" style="122" customWidth="1"/>
    <col min="14872" max="14872" width="12.85546875" style="122" customWidth="1"/>
    <col min="14873" max="14874" width="7.5703125" style="122" customWidth="1"/>
    <col min="14875" max="14880" width="0" style="122" hidden="1" customWidth="1"/>
    <col min="14881" max="14881" width="10.28515625" style="122" customWidth="1"/>
    <col min="14882" max="15104" width="9.140625" style="122"/>
    <col min="15105" max="15105" width="2.140625" style="122" customWidth="1"/>
    <col min="15106" max="15106" width="5.5703125" style="122" customWidth="1"/>
    <col min="15107" max="15107" width="0" style="122" hidden="1" customWidth="1"/>
    <col min="15108" max="15108" width="21.28515625" style="122" customWidth="1"/>
    <col min="15109" max="15109" width="6.42578125" style="122" customWidth="1"/>
    <col min="15110" max="15110" width="11" style="122" customWidth="1"/>
    <col min="15111" max="15111" width="21.28515625" style="122" customWidth="1"/>
    <col min="15112" max="15112" width="6.42578125" style="122" customWidth="1"/>
    <col min="15113" max="15113" width="11" style="122" customWidth="1"/>
    <col min="15114" max="15114" width="21.28515625" style="122" customWidth="1"/>
    <col min="15115" max="15115" width="6.42578125" style="122" customWidth="1"/>
    <col min="15116" max="15116" width="11" style="122" customWidth="1"/>
    <col min="15117" max="15117" width="21.28515625" style="122" customWidth="1"/>
    <col min="15118" max="15118" width="6.42578125" style="122" customWidth="1"/>
    <col min="15119" max="15119" width="11" style="122" customWidth="1"/>
    <col min="15120" max="15120" width="21.28515625" style="122" customWidth="1"/>
    <col min="15121" max="15121" width="6.42578125" style="122" customWidth="1"/>
    <col min="15122" max="15122" width="11" style="122" customWidth="1"/>
    <col min="15123" max="15123" width="21.28515625" style="122" customWidth="1"/>
    <col min="15124" max="15124" width="6.42578125" style="122" customWidth="1"/>
    <col min="15125" max="15125" width="11" style="122" customWidth="1"/>
    <col min="15126" max="15126" width="6" style="122" customWidth="1"/>
    <col min="15127" max="15127" width="13.42578125" style="122" customWidth="1"/>
    <col min="15128" max="15128" width="12.85546875" style="122" customWidth="1"/>
    <col min="15129" max="15130" width="7.5703125" style="122" customWidth="1"/>
    <col min="15131" max="15136" width="0" style="122" hidden="1" customWidth="1"/>
    <col min="15137" max="15137" width="10.28515625" style="122" customWidth="1"/>
    <col min="15138" max="15360" width="9.140625" style="122"/>
    <col min="15361" max="15361" width="2.140625" style="122" customWidth="1"/>
    <col min="15362" max="15362" width="5.5703125" style="122" customWidth="1"/>
    <col min="15363" max="15363" width="0" style="122" hidden="1" customWidth="1"/>
    <col min="15364" max="15364" width="21.28515625" style="122" customWidth="1"/>
    <col min="15365" max="15365" width="6.42578125" style="122" customWidth="1"/>
    <col min="15366" max="15366" width="11" style="122" customWidth="1"/>
    <col min="15367" max="15367" width="21.28515625" style="122" customWidth="1"/>
    <col min="15368" max="15368" width="6.42578125" style="122" customWidth="1"/>
    <col min="15369" max="15369" width="11" style="122" customWidth="1"/>
    <col min="15370" max="15370" width="21.28515625" style="122" customWidth="1"/>
    <col min="15371" max="15371" width="6.42578125" style="122" customWidth="1"/>
    <col min="15372" max="15372" width="11" style="122" customWidth="1"/>
    <col min="15373" max="15373" width="21.28515625" style="122" customWidth="1"/>
    <col min="15374" max="15374" width="6.42578125" style="122" customWidth="1"/>
    <col min="15375" max="15375" width="11" style="122" customWidth="1"/>
    <col min="15376" max="15376" width="21.28515625" style="122" customWidth="1"/>
    <col min="15377" max="15377" width="6.42578125" style="122" customWidth="1"/>
    <col min="15378" max="15378" width="11" style="122" customWidth="1"/>
    <col min="15379" max="15379" width="21.28515625" style="122" customWidth="1"/>
    <col min="15380" max="15380" width="6.42578125" style="122" customWidth="1"/>
    <col min="15381" max="15381" width="11" style="122" customWidth="1"/>
    <col min="15382" max="15382" width="6" style="122" customWidth="1"/>
    <col min="15383" max="15383" width="13.42578125" style="122" customWidth="1"/>
    <col min="15384" max="15384" width="12.85546875" style="122" customWidth="1"/>
    <col min="15385" max="15386" width="7.5703125" style="122" customWidth="1"/>
    <col min="15387" max="15392" width="0" style="122" hidden="1" customWidth="1"/>
    <col min="15393" max="15393" width="10.28515625" style="122" customWidth="1"/>
    <col min="15394" max="15616" width="9.140625" style="122"/>
    <col min="15617" max="15617" width="2.140625" style="122" customWidth="1"/>
    <col min="15618" max="15618" width="5.5703125" style="122" customWidth="1"/>
    <col min="15619" max="15619" width="0" style="122" hidden="1" customWidth="1"/>
    <col min="15620" max="15620" width="21.28515625" style="122" customWidth="1"/>
    <col min="15621" max="15621" width="6.42578125" style="122" customWidth="1"/>
    <col min="15622" max="15622" width="11" style="122" customWidth="1"/>
    <col min="15623" max="15623" width="21.28515625" style="122" customWidth="1"/>
    <col min="15624" max="15624" width="6.42578125" style="122" customWidth="1"/>
    <col min="15625" max="15625" width="11" style="122" customWidth="1"/>
    <col min="15626" max="15626" width="21.28515625" style="122" customWidth="1"/>
    <col min="15627" max="15627" width="6.42578125" style="122" customWidth="1"/>
    <col min="15628" max="15628" width="11" style="122" customWidth="1"/>
    <col min="15629" max="15629" width="21.28515625" style="122" customWidth="1"/>
    <col min="15630" max="15630" width="6.42578125" style="122" customWidth="1"/>
    <col min="15631" max="15631" width="11" style="122" customWidth="1"/>
    <col min="15632" max="15632" width="21.28515625" style="122" customWidth="1"/>
    <col min="15633" max="15633" width="6.42578125" style="122" customWidth="1"/>
    <col min="15634" max="15634" width="11" style="122" customWidth="1"/>
    <col min="15635" max="15635" width="21.28515625" style="122" customWidth="1"/>
    <col min="15636" max="15636" width="6.42578125" style="122" customWidth="1"/>
    <col min="15637" max="15637" width="11" style="122" customWidth="1"/>
    <col min="15638" max="15638" width="6" style="122" customWidth="1"/>
    <col min="15639" max="15639" width="13.42578125" style="122" customWidth="1"/>
    <col min="15640" max="15640" width="12.85546875" style="122" customWidth="1"/>
    <col min="15641" max="15642" width="7.5703125" style="122" customWidth="1"/>
    <col min="15643" max="15648" width="0" style="122" hidden="1" customWidth="1"/>
    <col min="15649" max="15649" width="10.28515625" style="122" customWidth="1"/>
    <col min="15650" max="15872" width="9.140625" style="122"/>
    <col min="15873" max="15873" width="2.140625" style="122" customWidth="1"/>
    <col min="15874" max="15874" width="5.5703125" style="122" customWidth="1"/>
    <col min="15875" max="15875" width="0" style="122" hidden="1" customWidth="1"/>
    <col min="15876" max="15876" width="21.28515625" style="122" customWidth="1"/>
    <col min="15877" max="15877" width="6.42578125" style="122" customWidth="1"/>
    <col min="15878" max="15878" width="11" style="122" customWidth="1"/>
    <col min="15879" max="15879" width="21.28515625" style="122" customWidth="1"/>
    <col min="15880" max="15880" width="6.42578125" style="122" customWidth="1"/>
    <col min="15881" max="15881" width="11" style="122" customWidth="1"/>
    <col min="15882" max="15882" width="21.28515625" style="122" customWidth="1"/>
    <col min="15883" max="15883" width="6.42578125" style="122" customWidth="1"/>
    <col min="15884" max="15884" width="11" style="122" customWidth="1"/>
    <col min="15885" max="15885" width="21.28515625" style="122" customWidth="1"/>
    <col min="15886" max="15886" width="6.42578125" style="122" customWidth="1"/>
    <col min="15887" max="15887" width="11" style="122" customWidth="1"/>
    <col min="15888" max="15888" width="21.28515625" style="122" customWidth="1"/>
    <col min="15889" max="15889" width="6.42578125" style="122" customWidth="1"/>
    <col min="15890" max="15890" width="11" style="122" customWidth="1"/>
    <col min="15891" max="15891" width="21.28515625" style="122" customWidth="1"/>
    <col min="15892" max="15892" width="6.42578125" style="122" customWidth="1"/>
    <col min="15893" max="15893" width="11" style="122" customWidth="1"/>
    <col min="15894" max="15894" width="6" style="122" customWidth="1"/>
    <col min="15895" max="15895" width="13.42578125" style="122" customWidth="1"/>
    <col min="15896" max="15896" width="12.85546875" style="122" customWidth="1"/>
    <col min="15897" max="15898" width="7.5703125" style="122" customWidth="1"/>
    <col min="15899" max="15904" width="0" style="122" hidden="1" customWidth="1"/>
    <col min="15905" max="15905" width="10.28515625" style="122" customWidth="1"/>
    <col min="15906" max="16128" width="9.140625" style="122"/>
    <col min="16129" max="16129" width="2.140625" style="122" customWidth="1"/>
    <col min="16130" max="16130" width="5.5703125" style="122" customWidth="1"/>
    <col min="16131" max="16131" width="0" style="122" hidden="1" customWidth="1"/>
    <col min="16132" max="16132" width="21.28515625" style="122" customWidth="1"/>
    <col min="16133" max="16133" width="6.42578125" style="122" customWidth="1"/>
    <col min="16134" max="16134" width="11" style="122" customWidth="1"/>
    <col min="16135" max="16135" width="21.28515625" style="122" customWidth="1"/>
    <col min="16136" max="16136" width="6.42578125" style="122" customWidth="1"/>
    <col min="16137" max="16137" width="11" style="122" customWidth="1"/>
    <col min="16138" max="16138" width="21.28515625" style="122" customWidth="1"/>
    <col min="16139" max="16139" width="6.42578125" style="122" customWidth="1"/>
    <col min="16140" max="16140" width="11" style="122" customWidth="1"/>
    <col min="16141" max="16141" width="21.28515625" style="122" customWidth="1"/>
    <col min="16142" max="16142" width="6.42578125" style="122" customWidth="1"/>
    <col min="16143" max="16143" width="11" style="122" customWidth="1"/>
    <col min="16144" max="16144" width="21.28515625" style="122" customWidth="1"/>
    <col min="16145" max="16145" width="6.42578125" style="122" customWidth="1"/>
    <col min="16146" max="16146" width="11" style="122" customWidth="1"/>
    <col min="16147" max="16147" width="21.28515625" style="122" customWidth="1"/>
    <col min="16148" max="16148" width="6.42578125" style="122" customWidth="1"/>
    <col min="16149" max="16149" width="11" style="122" customWidth="1"/>
    <col min="16150" max="16150" width="6" style="122" customWidth="1"/>
    <col min="16151" max="16151" width="13.42578125" style="122" customWidth="1"/>
    <col min="16152" max="16152" width="12.85546875" style="122" customWidth="1"/>
    <col min="16153" max="16154" width="7.5703125" style="122" customWidth="1"/>
    <col min="16155" max="16160" width="0" style="122" hidden="1" customWidth="1"/>
    <col min="16161" max="16161" width="10.28515625" style="122" customWidth="1"/>
    <col min="16162" max="16384" width="9.140625" style="122"/>
  </cols>
  <sheetData>
    <row r="1" spans="2:32" s="109" customFormat="1" ht="38.25" x14ac:dyDescent="0.55000000000000004">
      <c r="B1" s="263" t="s">
        <v>447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3"/>
      <c r="AB1" s="110"/>
    </row>
    <row r="2" spans="2:32" s="109" customFormat="1" ht="16.5" customHeight="1" x14ac:dyDescent="0.45">
      <c r="B2" s="264"/>
      <c r="C2" s="265"/>
      <c r="D2" s="265"/>
      <c r="E2" s="265"/>
      <c r="F2" s="265"/>
      <c r="G2" s="265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10"/>
    </row>
    <row r="3" spans="2:32" s="109" customFormat="1" ht="31.5" customHeight="1" thickBot="1" x14ac:dyDescent="0.45">
      <c r="B3" s="20" t="s">
        <v>448</v>
      </c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T3" s="112"/>
      <c r="U3" s="112"/>
      <c r="V3" s="113"/>
      <c r="W3" s="24"/>
      <c r="X3" s="25"/>
      <c r="Y3" s="26"/>
      <c r="Z3" s="114"/>
      <c r="AB3" s="110"/>
    </row>
    <row r="4" spans="2:32" s="39" customFormat="1" ht="99" x14ac:dyDescent="0.25">
      <c r="B4" s="115" t="s">
        <v>137</v>
      </c>
      <c r="C4" s="29" t="s">
        <v>138</v>
      </c>
      <c r="D4" s="30" t="s">
        <v>139</v>
      </c>
      <c r="E4" s="31" t="s">
        <v>449</v>
      </c>
      <c r="F4" s="30"/>
      <c r="G4" s="30" t="s">
        <v>141</v>
      </c>
      <c r="H4" s="31" t="s">
        <v>143</v>
      </c>
      <c r="I4" s="30"/>
      <c r="J4" s="30" t="s">
        <v>142</v>
      </c>
      <c r="K4" s="31" t="s">
        <v>143</v>
      </c>
      <c r="L4" s="32"/>
      <c r="M4" s="30" t="s">
        <v>142</v>
      </c>
      <c r="N4" s="31" t="s">
        <v>450</v>
      </c>
      <c r="O4" s="30"/>
      <c r="P4" s="30" t="s">
        <v>142</v>
      </c>
      <c r="Q4" s="31" t="s">
        <v>451</v>
      </c>
      <c r="R4" s="30"/>
      <c r="S4" s="33" t="s">
        <v>144</v>
      </c>
      <c r="T4" s="31" t="s">
        <v>451</v>
      </c>
      <c r="U4" s="30"/>
      <c r="V4" s="34" t="s">
        <v>145</v>
      </c>
      <c r="W4" s="35" t="s">
        <v>146</v>
      </c>
      <c r="X4" s="36" t="s">
        <v>452</v>
      </c>
      <c r="Y4" s="37" t="s">
        <v>276</v>
      </c>
      <c r="Z4" s="38"/>
      <c r="AA4" s="109"/>
      <c r="AB4" s="110"/>
      <c r="AC4" s="109" t="s">
        <v>149</v>
      </c>
      <c r="AD4" s="109" t="s">
        <v>453</v>
      </c>
      <c r="AE4" s="109" t="s">
        <v>454</v>
      </c>
      <c r="AF4" s="109" t="s">
        <v>455</v>
      </c>
    </row>
    <row r="5" spans="2:32" s="47" customFormat="1" ht="65.099999999999994" customHeight="1" x14ac:dyDescent="0.3">
      <c r="B5" s="116">
        <v>12</v>
      </c>
      <c r="C5" s="258"/>
      <c r="D5" s="41" t="str">
        <f>'12月菜單'!A32</f>
        <v>白米飯</v>
      </c>
      <c r="E5" s="41" t="s">
        <v>456</v>
      </c>
      <c r="F5" s="42" t="s">
        <v>457</v>
      </c>
      <c r="G5" s="41" t="str">
        <f>'12月菜單'!A33</f>
        <v>日式唐揚雞(炸)</v>
      </c>
      <c r="H5" s="41" t="s">
        <v>221</v>
      </c>
      <c r="I5" s="42" t="s">
        <v>280</v>
      </c>
      <c r="J5" s="41" t="str">
        <f>'12月菜單'!A34</f>
        <v>香烤雞柳條(加)</v>
      </c>
      <c r="K5" s="41" t="s">
        <v>312</v>
      </c>
      <c r="L5" s="42" t="s">
        <v>280</v>
      </c>
      <c r="M5" s="41" t="str">
        <f>'12月菜單'!A35</f>
        <v>鮮菇燴炒</v>
      </c>
      <c r="N5" s="41" t="s">
        <v>340</v>
      </c>
      <c r="O5" s="42" t="s">
        <v>380</v>
      </c>
      <c r="P5" s="41" t="str">
        <f>'12月菜單'!A36</f>
        <v>深色蔬菜</v>
      </c>
      <c r="Q5" s="41" t="s">
        <v>458</v>
      </c>
      <c r="R5" s="42" t="s">
        <v>280</v>
      </c>
      <c r="S5" s="41" t="str">
        <f>'12月菜單'!A37</f>
        <v>味噌豆腐湯(豆)</v>
      </c>
      <c r="T5" s="41" t="s">
        <v>222</v>
      </c>
      <c r="U5" s="42" t="s">
        <v>280</v>
      </c>
      <c r="V5" s="259"/>
      <c r="W5" s="43" t="s">
        <v>160</v>
      </c>
      <c r="X5" s="44" t="s">
        <v>161</v>
      </c>
      <c r="Y5" s="45">
        <f t="shared" ref="Y5:Y10" si="0">AB5</f>
        <v>5.7</v>
      </c>
      <c r="Z5" s="109"/>
      <c r="AA5" s="117" t="s">
        <v>353</v>
      </c>
      <c r="AB5" s="110">
        <v>5.7</v>
      </c>
      <c r="AC5" s="110">
        <f>AB5*2</f>
        <v>11.4</v>
      </c>
      <c r="AD5" s="110"/>
      <c r="AE5" s="110">
        <f>AB5*15</f>
        <v>85.5</v>
      </c>
      <c r="AF5" s="110">
        <f>AC5*4+AE5*4</f>
        <v>387.6</v>
      </c>
    </row>
    <row r="6" spans="2:32" ht="27.95" customHeight="1" x14ac:dyDescent="0.3">
      <c r="B6" s="118" t="s">
        <v>200</v>
      </c>
      <c r="C6" s="258"/>
      <c r="D6" s="75" t="s">
        <v>288</v>
      </c>
      <c r="E6" s="75"/>
      <c r="F6" s="75">
        <v>120</v>
      </c>
      <c r="G6" s="50" t="s">
        <v>459</v>
      </c>
      <c r="H6" s="49"/>
      <c r="I6" s="49">
        <v>70</v>
      </c>
      <c r="J6" s="49" t="s">
        <v>460</v>
      </c>
      <c r="K6" s="49" t="s">
        <v>461</v>
      </c>
      <c r="L6" s="49">
        <v>30</v>
      </c>
      <c r="M6" s="49" t="s">
        <v>462</v>
      </c>
      <c r="N6" s="49"/>
      <c r="O6" s="49">
        <v>40</v>
      </c>
      <c r="P6" s="50" t="s">
        <v>228</v>
      </c>
      <c r="Q6" s="49"/>
      <c r="R6" s="49">
        <v>120</v>
      </c>
      <c r="S6" s="49" t="s">
        <v>463</v>
      </c>
      <c r="T6" s="49" t="s">
        <v>299</v>
      </c>
      <c r="U6" s="49">
        <v>30</v>
      </c>
      <c r="V6" s="260"/>
      <c r="W6" s="52" t="str">
        <f>AE11&amp;"g"</f>
        <v>95.5g</v>
      </c>
      <c r="X6" s="53" t="s">
        <v>173</v>
      </c>
      <c r="Y6" s="54">
        <f t="shared" si="0"/>
        <v>2.7</v>
      </c>
      <c r="Z6" s="114"/>
      <c r="AA6" s="119" t="s">
        <v>207</v>
      </c>
      <c r="AB6" s="110">
        <v>2.7</v>
      </c>
      <c r="AC6" s="120">
        <f>AB6*7</f>
        <v>18.900000000000002</v>
      </c>
      <c r="AD6" s="110">
        <f>AB6*5</f>
        <v>13.5</v>
      </c>
      <c r="AE6" s="110" t="s">
        <v>464</v>
      </c>
      <c r="AF6" s="121">
        <f>AC6*4+AD6*9</f>
        <v>197.10000000000002</v>
      </c>
    </row>
    <row r="7" spans="2:32" ht="27.95" customHeight="1" x14ac:dyDescent="0.3">
      <c r="B7" s="118">
        <v>22</v>
      </c>
      <c r="C7" s="258"/>
      <c r="D7" s="75"/>
      <c r="E7" s="75"/>
      <c r="F7" s="75"/>
      <c r="G7" s="49"/>
      <c r="H7" s="49"/>
      <c r="I7" s="49"/>
      <c r="J7" s="49"/>
      <c r="K7" s="49"/>
      <c r="L7" s="49"/>
      <c r="M7" s="50" t="s">
        <v>369</v>
      </c>
      <c r="N7" s="49"/>
      <c r="O7" s="49">
        <v>50</v>
      </c>
      <c r="P7" s="49"/>
      <c r="Q7" s="61"/>
      <c r="R7" s="49"/>
      <c r="S7" s="49"/>
      <c r="T7" s="49"/>
      <c r="U7" s="49"/>
      <c r="V7" s="260"/>
      <c r="W7" s="59" t="s">
        <v>465</v>
      </c>
      <c r="X7" s="60" t="s">
        <v>238</v>
      </c>
      <c r="Y7" s="54">
        <f t="shared" si="0"/>
        <v>2</v>
      </c>
      <c r="Z7" s="109"/>
      <c r="AA7" s="109" t="s">
        <v>212</v>
      </c>
      <c r="AB7" s="110">
        <v>2</v>
      </c>
      <c r="AC7" s="110">
        <f>AB7*1</f>
        <v>2</v>
      </c>
      <c r="AD7" s="110" t="s">
        <v>295</v>
      </c>
      <c r="AE7" s="110">
        <f>AB7*5</f>
        <v>10</v>
      </c>
      <c r="AF7" s="110">
        <f>AC7*4+AE7*4</f>
        <v>48</v>
      </c>
    </row>
    <row r="8" spans="2:32" ht="27.95" customHeight="1" x14ac:dyDescent="0.3">
      <c r="B8" s="118" t="s">
        <v>213</v>
      </c>
      <c r="C8" s="258"/>
      <c r="D8" s="61"/>
      <c r="E8" s="61"/>
      <c r="F8" s="75"/>
      <c r="G8" s="49"/>
      <c r="H8" s="61"/>
      <c r="I8" s="49"/>
      <c r="J8" s="49"/>
      <c r="K8" s="61"/>
      <c r="L8" s="49"/>
      <c r="M8" s="49" t="s">
        <v>466</v>
      </c>
      <c r="N8" s="61"/>
      <c r="O8" s="49">
        <v>40</v>
      </c>
      <c r="P8" s="49"/>
      <c r="Q8" s="61"/>
      <c r="R8" s="49"/>
      <c r="S8" s="49"/>
      <c r="T8" s="75"/>
      <c r="U8" s="75"/>
      <c r="V8" s="260"/>
      <c r="W8" s="52" t="str">
        <f>AD11&amp;"g"</f>
        <v>26g</v>
      </c>
      <c r="X8" s="60" t="s">
        <v>467</v>
      </c>
      <c r="Y8" s="54">
        <f t="shared" si="0"/>
        <v>2.5</v>
      </c>
      <c r="Z8" s="114"/>
      <c r="AA8" s="109" t="s">
        <v>421</v>
      </c>
      <c r="AB8" s="110">
        <v>2.5</v>
      </c>
      <c r="AC8" s="110"/>
      <c r="AD8" s="110">
        <f>AB8*5</f>
        <v>12.5</v>
      </c>
      <c r="AE8" s="110" t="s">
        <v>233</v>
      </c>
      <c r="AF8" s="110">
        <f>AD8*9</f>
        <v>112.5</v>
      </c>
    </row>
    <row r="9" spans="2:32" ht="27.95" customHeight="1" x14ac:dyDescent="0.25">
      <c r="B9" s="270" t="s">
        <v>525</v>
      </c>
      <c r="C9" s="258"/>
      <c r="D9" s="61"/>
      <c r="E9" s="61"/>
      <c r="F9" s="75"/>
      <c r="G9" s="75"/>
      <c r="H9" s="61"/>
      <c r="I9" s="75"/>
      <c r="J9" s="49"/>
      <c r="K9" s="49"/>
      <c r="L9" s="49"/>
      <c r="M9" s="49"/>
      <c r="N9" s="61"/>
      <c r="O9" s="75"/>
      <c r="P9" s="75"/>
      <c r="Q9" s="61"/>
      <c r="R9" s="75"/>
      <c r="S9" s="49"/>
      <c r="T9" s="75"/>
      <c r="U9" s="75"/>
      <c r="V9" s="260"/>
      <c r="W9" s="59" t="s">
        <v>58</v>
      </c>
      <c r="X9" s="60" t="s">
        <v>362</v>
      </c>
      <c r="Y9" s="54">
        <f t="shared" si="0"/>
        <v>0</v>
      </c>
      <c r="Z9" s="109"/>
      <c r="AA9" s="109" t="s">
        <v>190</v>
      </c>
      <c r="AE9" s="109">
        <f>AB9*15</f>
        <v>0</v>
      </c>
    </row>
    <row r="10" spans="2:32" ht="27.95" customHeight="1" x14ac:dyDescent="0.3">
      <c r="B10" s="270"/>
      <c r="C10" s="258"/>
      <c r="D10" s="62"/>
      <c r="E10" s="61"/>
      <c r="F10" s="77"/>
      <c r="G10" s="163"/>
      <c r="H10" s="62"/>
      <c r="I10" s="77"/>
      <c r="J10" s="77"/>
      <c r="K10" s="62"/>
      <c r="L10" s="77"/>
      <c r="M10" s="77"/>
      <c r="N10" s="62"/>
      <c r="O10" s="77"/>
      <c r="P10" s="77"/>
      <c r="Q10" s="62"/>
      <c r="R10" s="77"/>
      <c r="S10" s="77"/>
      <c r="T10" s="62"/>
      <c r="U10" s="77"/>
      <c r="V10" s="260"/>
      <c r="W10" s="52" t="str">
        <f>AC11&amp;"g"</f>
        <v>32.3g</v>
      </c>
      <c r="X10" s="63" t="s">
        <v>309</v>
      </c>
      <c r="Y10" s="64">
        <f t="shared" si="0"/>
        <v>0</v>
      </c>
      <c r="Z10" s="114"/>
      <c r="AA10" s="65" t="s">
        <v>468</v>
      </c>
      <c r="AC10" s="109">
        <f>AB10*8</f>
        <v>0</v>
      </c>
      <c r="AD10" s="109">
        <f>AB10*4</f>
        <v>0</v>
      </c>
      <c r="AE10" s="109">
        <f>AB10*12</f>
        <v>0</v>
      </c>
    </row>
    <row r="11" spans="2:32" ht="27.95" customHeight="1" x14ac:dyDescent="0.25">
      <c r="B11" s="123" t="s">
        <v>310</v>
      </c>
      <c r="C11" s="124"/>
      <c r="D11" s="77"/>
      <c r="E11" s="61"/>
      <c r="F11" s="77"/>
      <c r="G11" s="77"/>
      <c r="H11" s="62"/>
      <c r="I11" s="77"/>
      <c r="J11" s="77"/>
      <c r="K11" s="62"/>
      <c r="L11" s="77"/>
      <c r="M11" s="77"/>
      <c r="N11" s="62"/>
      <c r="O11" s="77"/>
      <c r="P11" s="77"/>
      <c r="Q11" s="62"/>
      <c r="R11" s="77"/>
      <c r="S11" s="77"/>
      <c r="T11" s="62"/>
      <c r="U11" s="77"/>
      <c r="V11" s="260"/>
      <c r="W11" s="59" t="s">
        <v>194</v>
      </c>
      <c r="X11" s="69"/>
      <c r="Y11" s="54"/>
      <c r="Z11" s="109"/>
      <c r="AC11" s="109">
        <f>SUM(AC5:AC10)</f>
        <v>32.300000000000004</v>
      </c>
      <c r="AD11" s="109">
        <f>SUM(AD5:AD10)</f>
        <v>26</v>
      </c>
      <c r="AE11" s="109">
        <f>SUM(AE5:AE10)</f>
        <v>95.5</v>
      </c>
      <c r="AF11" s="109">
        <f>AC11*4+AD11*9+AE11*4</f>
        <v>745.2</v>
      </c>
    </row>
    <row r="12" spans="2:32" ht="27.95" customHeight="1" x14ac:dyDescent="0.3">
      <c r="B12" s="125"/>
      <c r="C12" s="126"/>
      <c r="D12" s="62"/>
      <c r="E12" s="61"/>
      <c r="F12" s="77"/>
      <c r="G12" s="77"/>
      <c r="H12" s="62"/>
      <c r="I12" s="77"/>
      <c r="J12" s="77"/>
      <c r="K12" s="62"/>
      <c r="L12" s="77"/>
      <c r="M12" s="77"/>
      <c r="N12" s="62"/>
      <c r="O12" s="77"/>
      <c r="P12" s="77"/>
      <c r="Q12" s="62"/>
      <c r="R12" s="77"/>
      <c r="S12" s="77"/>
      <c r="T12" s="62"/>
      <c r="U12" s="77"/>
      <c r="V12" s="261"/>
      <c r="W12" s="127" t="str">
        <f>AF11&amp;"K"</f>
        <v>745.2K</v>
      </c>
      <c r="X12" s="78"/>
      <c r="Y12" s="128"/>
      <c r="Z12" s="114"/>
      <c r="AA12" s="122"/>
      <c r="AB12" s="122"/>
      <c r="AC12" s="129">
        <f>AC11*4/AF11</f>
        <v>0.17337627482555021</v>
      </c>
      <c r="AD12" s="129">
        <f>AD11*9/AF11</f>
        <v>0.3140096618357488</v>
      </c>
      <c r="AE12" s="129">
        <f>AE11*4/AF11</f>
        <v>0.51261406333870096</v>
      </c>
    </row>
    <row r="13" spans="2:32" s="47" customFormat="1" ht="27.95" customHeight="1" x14ac:dyDescent="0.3">
      <c r="B13" s="116">
        <v>12</v>
      </c>
      <c r="C13" s="258"/>
      <c r="D13" s="41">
        <f>'12月菜單'!E32</f>
        <v>0</v>
      </c>
      <c r="E13" s="41" t="s">
        <v>337</v>
      </c>
      <c r="F13" s="41"/>
      <c r="G13" s="41">
        <f>'12月菜單'!E33</f>
        <v>0</v>
      </c>
      <c r="H13" s="41" t="s">
        <v>340</v>
      </c>
      <c r="I13" s="41"/>
      <c r="J13" s="41">
        <f>'12月菜單'!E34</f>
        <v>0</v>
      </c>
      <c r="K13" s="41" t="s">
        <v>340</v>
      </c>
      <c r="L13" s="41"/>
      <c r="M13" s="41">
        <f>'12月菜單'!E35</f>
        <v>0</v>
      </c>
      <c r="N13" s="41" t="s">
        <v>340</v>
      </c>
      <c r="O13" s="41"/>
      <c r="P13" s="41">
        <f>'12月菜單'!E36</f>
        <v>0</v>
      </c>
      <c r="Q13" s="41" t="s">
        <v>352</v>
      </c>
      <c r="R13" s="41"/>
      <c r="S13" s="41">
        <f>'12月菜單'!E37</f>
        <v>0</v>
      </c>
      <c r="T13" s="41" t="s">
        <v>340</v>
      </c>
      <c r="U13" s="41"/>
      <c r="V13" s="259"/>
      <c r="W13" s="43" t="s">
        <v>469</v>
      </c>
      <c r="X13" s="44" t="s">
        <v>341</v>
      </c>
      <c r="Y13" s="45">
        <f>AB13</f>
        <v>5.5</v>
      </c>
      <c r="Z13" s="109"/>
      <c r="AA13" s="117" t="s">
        <v>353</v>
      </c>
      <c r="AB13" s="110">
        <v>5.5</v>
      </c>
      <c r="AC13" s="110">
        <f>AB13*2</f>
        <v>11</v>
      </c>
      <c r="AD13" s="110"/>
      <c r="AE13" s="110">
        <f>AB13*15</f>
        <v>82.5</v>
      </c>
      <c r="AF13" s="110">
        <f>AC13*4+AE13*4</f>
        <v>374</v>
      </c>
    </row>
    <row r="14" spans="2:32" ht="27.95" customHeight="1" x14ac:dyDescent="0.3">
      <c r="B14" s="118" t="s">
        <v>342</v>
      </c>
      <c r="C14" s="25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260"/>
      <c r="W14" s="52" t="str">
        <f>AE19&amp;" "&amp;"g"</f>
        <v>93.7 g</v>
      </c>
      <c r="X14" s="53" t="s">
        <v>173</v>
      </c>
      <c r="Y14" s="54">
        <f>AB14</f>
        <v>2.8</v>
      </c>
      <c r="Z14" s="114"/>
      <c r="AA14" s="119" t="s">
        <v>349</v>
      </c>
      <c r="AB14" s="110">
        <v>2.8</v>
      </c>
      <c r="AC14" s="120">
        <f>AB14*7</f>
        <v>19.599999999999998</v>
      </c>
      <c r="AD14" s="110">
        <f>AB14*5</f>
        <v>14</v>
      </c>
      <c r="AE14" s="110" t="s">
        <v>319</v>
      </c>
      <c r="AF14" s="121">
        <f>AC14*4+AD14*9</f>
        <v>204.39999999999998</v>
      </c>
    </row>
    <row r="15" spans="2:32" ht="27.95" customHeight="1" x14ac:dyDescent="0.3">
      <c r="B15" s="118"/>
      <c r="C15" s="25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61"/>
      <c r="R15" s="49"/>
      <c r="S15" s="49"/>
      <c r="T15" s="49"/>
      <c r="U15" s="49"/>
      <c r="V15" s="260"/>
      <c r="W15" s="59" t="s">
        <v>35</v>
      </c>
      <c r="X15" s="60" t="s">
        <v>325</v>
      </c>
      <c r="Y15" s="54">
        <f>AB15</f>
        <v>2</v>
      </c>
      <c r="Z15" s="109"/>
      <c r="AA15" s="109" t="s">
        <v>326</v>
      </c>
      <c r="AB15" s="110">
        <v>2</v>
      </c>
      <c r="AC15" s="110">
        <f>AB15*1</f>
        <v>2</v>
      </c>
      <c r="AD15" s="110" t="s">
        <v>319</v>
      </c>
      <c r="AE15" s="110">
        <f>AB15*5</f>
        <v>10</v>
      </c>
      <c r="AF15" s="110">
        <f>AC15*4+AE15*4</f>
        <v>48</v>
      </c>
    </row>
    <row r="16" spans="2:32" ht="27.95" customHeight="1" x14ac:dyDescent="0.3">
      <c r="B16" s="118" t="s">
        <v>213</v>
      </c>
      <c r="C16" s="258"/>
      <c r="D16" s="61"/>
      <c r="E16" s="61"/>
      <c r="F16" s="49"/>
      <c r="G16" s="49"/>
      <c r="H16" s="61"/>
      <c r="I16" s="49"/>
      <c r="J16" s="49"/>
      <c r="K16" s="61"/>
      <c r="L16" s="49"/>
      <c r="M16" s="49"/>
      <c r="N16" s="61"/>
      <c r="O16" s="49"/>
      <c r="P16" s="49"/>
      <c r="Q16" s="61"/>
      <c r="R16" s="49"/>
      <c r="S16" s="49"/>
      <c r="T16" s="49"/>
      <c r="U16" s="49"/>
      <c r="V16" s="260"/>
      <c r="W16" s="52" t="str">
        <f>AD19&amp;" "&amp;"g"</f>
        <v>26.9 g</v>
      </c>
      <c r="X16" s="60" t="s">
        <v>329</v>
      </c>
      <c r="Y16" s="54">
        <f>AB16</f>
        <v>2.5</v>
      </c>
      <c r="Z16" s="114"/>
      <c r="AA16" s="109" t="s">
        <v>330</v>
      </c>
      <c r="AB16" s="110">
        <v>2.5</v>
      </c>
      <c r="AC16" s="110"/>
      <c r="AD16" s="110">
        <f>AB16*5</f>
        <v>12.5</v>
      </c>
      <c r="AE16" s="110" t="s">
        <v>319</v>
      </c>
      <c r="AF16" s="110">
        <f>AD16*9</f>
        <v>112.5</v>
      </c>
    </row>
    <row r="17" spans="2:32" ht="27.95" customHeight="1" x14ac:dyDescent="0.25">
      <c r="B17" s="270" t="s">
        <v>470</v>
      </c>
      <c r="C17" s="258"/>
      <c r="D17" s="61"/>
      <c r="E17" s="61"/>
      <c r="F17" s="49"/>
      <c r="G17" s="49"/>
      <c r="H17" s="61"/>
      <c r="I17" s="49"/>
      <c r="J17" s="49"/>
      <c r="K17" s="49"/>
      <c r="L17" s="49"/>
      <c r="M17" s="49"/>
      <c r="N17" s="61"/>
      <c r="O17" s="49"/>
      <c r="P17" s="49"/>
      <c r="Q17" s="61"/>
      <c r="R17" s="49"/>
      <c r="S17" s="49"/>
      <c r="T17" s="49"/>
      <c r="U17" s="49"/>
      <c r="V17" s="260"/>
      <c r="W17" s="59" t="s">
        <v>47</v>
      </c>
      <c r="X17" s="60" t="s">
        <v>362</v>
      </c>
      <c r="Y17" s="54">
        <f>AB17</f>
        <v>0</v>
      </c>
      <c r="Z17" s="109"/>
      <c r="AA17" s="109" t="s">
        <v>256</v>
      </c>
      <c r="AE17" s="109">
        <f>AB17*15</f>
        <v>0</v>
      </c>
    </row>
    <row r="18" spans="2:32" ht="27.95" customHeight="1" x14ac:dyDescent="0.3">
      <c r="B18" s="270"/>
      <c r="C18" s="258"/>
      <c r="D18" s="62"/>
      <c r="E18" s="61"/>
      <c r="F18" s="51"/>
      <c r="G18" s="164"/>
      <c r="H18" s="62"/>
      <c r="I18" s="51"/>
      <c r="J18" s="51"/>
      <c r="K18" s="62"/>
      <c r="L18" s="51"/>
      <c r="M18" s="51"/>
      <c r="N18" s="62"/>
      <c r="O18" s="51"/>
      <c r="P18" s="51"/>
      <c r="Q18" s="62"/>
      <c r="R18" s="51"/>
      <c r="S18" s="51"/>
      <c r="T18" s="62"/>
      <c r="U18" s="51"/>
      <c r="V18" s="260"/>
      <c r="W18" s="52" t="str">
        <f>AC19&amp;" "&amp;"g"</f>
        <v>33.4 g</v>
      </c>
      <c r="X18" s="63" t="s">
        <v>191</v>
      </c>
      <c r="Y18" s="64">
        <v>0</v>
      </c>
      <c r="Z18" s="114"/>
      <c r="AA18" s="65" t="s">
        <v>335</v>
      </c>
      <c r="AB18" s="110">
        <v>0.1</v>
      </c>
      <c r="AC18" s="109">
        <f>AB18*8</f>
        <v>0.8</v>
      </c>
      <c r="AD18" s="109">
        <f>AB18*4</f>
        <v>0.4</v>
      </c>
      <c r="AE18" s="109">
        <f>AB18*12</f>
        <v>1.2000000000000002</v>
      </c>
    </row>
    <row r="19" spans="2:32" ht="27.95" customHeight="1" x14ac:dyDescent="0.25">
      <c r="B19" s="123" t="s">
        <v>336</v>
      </c>
      <c r="C19" s="124"/>
      <c r="D19" s="77"/>
      <c r="E19" s="61"/>
      <c r="F19" s="77"/>
      <c r="G19" s="77"/>
      <c r="H19" s="62"/>
      <c r="I19" s="77"/>
      <c r="J19" s="77"/>
      <c r="K19" s="62"/>
      <c r="L19" s="77"/>
      <c r="M19" s="77"/>
      <c r="N19" s="62"/>
      <c r="O19" s="77"/>
      <c r="P19" s="77"/>
      <c r="Q19" s="62"/>
      <c r="R19" s="77"/>
      <c r="S19" s="77"/>
      <c r="T19" s="62"/>
      <c r="U19" s="77"/>
      <c r="V19" s="260"/>
      <c r="W19" s="59" t="s">
        <v>194</v>
      </c>
      <c r="X19" s="69"/>
      <c r="Y19" s="54"/>
      <c r="Z19" s="109"/>
      <c r="AC19" s="109">
        <f>SUM(AC13:AC18)</f>
        <v>33.399999999999991</v>
      </c>
      <c r="AD19" s="109">
        <f>SUM(AD13:AD18)</f>
        <v>26.9</v>
      </c>
      <c r="AE19" s="109">
        <f>SUM(AE13:AE18)</f>
        <v>93.7</v>
      </c>
      <c r="AF19" s="109">
        <f>AC19*4+AD19*9+AE19*4</f>
        <v>750.5</v>
      </c>
    </row>
    <row r="20" spans="2:32" ht="27.95" customHeight="1" x14ac:dyDescent="0.3">
      <c r="B20" s="125"/>
      <c r="C20" s="126"/>
      <c r="D20" s="62"/>
      <c r="E20" s="61"/>
      <c r="F20" s="77"/>
      <c r="G20" s="77"/>
      <c r="H20" s="62"/>
      <c r="I20" s="77"/>
      <c r="J20" s="77"/>
      <c r="K20" s="62"/>
      <c r="L20" s="77"/>
      <c r="M20" s="77"/>
      <c r="N20" s="62"/>
      <c r="O20" s="77"/>
      <c r="P20" s="77"/>
      <c r="Q20" s="62"/>
      <c r="R20" s="77"/>
      <c r="S20" s="77"/>
      <c r="T20" s="62"/>
      <c r="U20" s="77"/>
      <c r="V20" s="261"/>
      <c r="W20" s="52" t="str">
        <f>AF19&amp;"K"</f>
        <v>750.5K</v>
      </c>
      <c r="X20" s="72"/>
      <c r="Y20" s="64"/>
      <c r="Z20" s="114"/>
      <c r="AC20" s="129">
        <f>AC19*4/AF19</f>
        <v>0.17801465689540302</v>
      </c>
      <c r="AD20" s="129">
        <f>AD19*9/AF19</f>
        <v>0.32258494337108595</v>
      </c>
      <c r="AE20" s="129">
        <f>AE19*4/AF19</f>
        <v>0.49940039973351102</v>
      </c>
    </row>
    <row r="21" spans="2:32" s="47" customFormat="1" ht="27.95" customHeight="1" x14ac:dyDescent="0.3">
      <c r="B21" s="131">
        <v>12</v>
      </c>
      <c r="C21" s="258"/>
      <c r="D21" s="41">
        <f>'12月菜單'!I32</f>
        <v>0</v>
      </c>
      <c r="E21" s="41" t="s">
        <v>471</v>
      </c>
      <c r="F21" s="41"/>
      <c r="G21" s="41">
        <f>'12月菜單'!I33</f>
        <v>0</v>
      </c>
      <c r="H21" s="41" t="s">
        <v>338</v>
      </c>
      <c r="I21" s="41"/>
      <c r="J21" s="41">
        <f>'12月菜單'!I34</f>
        <v>0</v>
      </c>
      <c r="K21" s="41" t="s">
        <v>340</v>
      </c>
      <c r="L21" s="41"/>
      <c r="M21" s="41">
        <f>'12月菜單'!I35</f>
        <v>0</v>
      </c>
      <c r="N21" s="41" t="s">
        <v>340</v>
      </c>
      <c r="O21" s="41"/>
      <c r="P21" s="41">
        <f>'12月菜單'!I36</f>
        <v>0</v>
      </c>
      <c r="Q21" s="41" t="s">
        <v>313</v>
      </c>
      <c r="R21" s="41"/>
      <c r="S21" s="41">
        <f>'12月菜單'!I37</f>
        <v>0</v>
      </c>
      <c r="T21" s="41" t="s">
        <v>158</v>
      </c>
      <c r="U21" s="41"/>
      <c r="V21" s="259"/>
      <c r="W21" s="43" t="s">
        <v>49</v>
      </c>
      <c r="X21" s="44" t="s">
        <v>161</v>
      </c>
      <c r="Y21" s="45">
        <f t="shared" ref="Y21:Y26" si="1">AB21</f>
        <v>5.2</v>
      </c>
      <c r="Z21" s="109"/>
      <c r="AA21" s="117" t="s">
        <v>353</v>
      </c>
      <c r="AB21" s="110">
        <v>5.2</v>
      </c>
      <c r="AC21" s="110">
        <f>AB21*2</f>
        <v>10.4</v>
      </c>
      <c r="AD21" s="110"/>
      <c r="AE21" s="110">
        <f>AB21*15</f>
        <v>78</v>
      </c>
      <c r="AF21" s="110">
        <f>AC21*4+AE21*4</f>
        <v>353.6</v>
      </c>
    </row>
    <row r="22" spans="2:32" s="82" customFormat="1" ht="27.75" customHeight="1" x14ac:dyDescent="0.4">
      <c r="B22" s="132" t="s">
        <v>200</v>
      </c>
      <c r="C22" s="25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260"/>
      <c r="W22" s="52" t="str">
        <f>AE27&amp;" "&amp;"g"</f>
        <v>88 g</v>
      </c>
      <c r="X22" s="53" t="s">
        <v>358</v>
      </c>
      <c r="Y22" s="54">
        <f t="shared" si="1"/>
        <v>2.2000000000000002</v>
      </c>
      <c r="Z22" s="81"/>
      <c r="AA22" s="119" t="s">
        <v>349</v>
      </c>
      <c r="AB22" s="110">
        <v>2.2000000000000002</v>
      </c>
      <c r="AC22" s="120">
        <f>AB22*7</f>
        <v>15.400000000000002</v>
      </c>
      <c r="AD22" s="110">
        <f>AB22*5</f>
        <v>11</v>
      </c>
      <c r="AE22" s="110" t="s">
        <v>319</v>
      </c>
      <c r="AF22" s="121">
        <f>AC22*4+AD22*9</f>
        <v>160.60000000000002</v>
      </c>
    </row>
    <row r="23" spans="2:32" s="82" customFormat="1" ht="27.95" customHeight="1" x14ac:dyDescent="0.3">
      <c r="B23" s="132"/>
      <c r="C23" s="25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61"/>
      <c r="R23" s="49"/>
      <c r="S23" s="49"/>
      <c r="T23" s="49"/>
      <c r="U23" s="49"/>
      <c r="V23" s="260"/>
      <c r="W23" s="59" t="s">
        <v>35</v>
      </c>
      <c r="X23" s="60" t="s">
        <v>325</v>
      </c>
      <c r="Y23" s="54">
        <f t="shared" si="1"/>
        <v>2</v>
      </c>
      <c r="Z23" s="83"/>
      <c r="AA23" s="109" t="s">
        <v>326</v>
      </c>
      <c r="AB23" s="110">
        <v>2</v>
      </c>
      <c r="AC23" s="110">
        <f>AB23*1</f>
        <v>2</v>
      </c>
      <c r="AD23" s="110" t="s">
        <v>319</v>
      </c>
      <c r="AE23" s="110">
        <f>AB23*5</f>
        <v>10</v>
      </c>
      <c r="AF23" s="110">
        <f>AC23*4+AE23*4</f>
        <v>48</v>
      </c>
    </row>
    <row r="24" spans="2:32" s="82" customFormat="1" ht="27.95" customHeight="1" x14ac:dyDescent="0.4">
      <c r="B24" s="132" t="s">
        <v>213</v>
      </c>
      <c r="C24" s="258"/>
      <c r="D24" s="61"/>
      <c r="E24" s="61"/>
      <c r="F24" s="49"/>
      <c r="G24" s="49"/>
      <c r="H24" s="61"/>
      <c r="I24" s="49"/>
      <c r="J24" s="49"/>
      <c r="K24" s="61"/>
      <c r="L24" s="49"/>
      <c r="M24" s="49"/>
      <c r="N24" s="61"/>
      <c r="O24" s="49"/>
      <c r="P24" s="49"/>
      <c r="Q24" s="61"/>
      <c r="R24" s="49"/>
      <c r="S24" s="49"/>
      <c r="T24" s="75"/>
      <c r="U24" s="75"/>
      <c r="V24" s="260"/>
      <c r="W24" s="52" t="str">
        <f>AD27&amp;" "&amp;"g"</f>
        <v>26 g</v>
      </c>
      <c r="X24" s="60" t="s">
        <v>240</v>
      </c>
      <c r="Y24" s="54">
        <f t="shared" si="1"/>
        <v>3</v>
      </c>
      <c r="Z24" s="81"/>
      <c r="AA24" s="109" t="s">
        <v>330</v>
      </c>
      <c r="AB24" s="110">
        <v>3</v>
      </c>
      <c r="AC24" s="110"/>
      <c r="AD24" s="110">
        <f>AB24*5</f>
        <v>15</v>
      </c>
      <c r="AE24" s="110" t="s">
        <v>319</v>
      </c>
      <c r="AF24" s="110">
        <f>AD24*9</f>
        <v>135</v>
      </c>
    </row>
    <row r="25" spans="2:32" s="82" customFormat="1" ht="27.95" customHeight="1" x14ac:dyDescent="0.25">
      <c r="B25" s="272" t="s">
        <v>351</v>
      </c>
      <c r="C25" s="258"/>
      <c r="D25" s="61"/>
      <c r="E25" s="61"/>
      <c r="F25" s="49"/>
      <c r="G25" s="49"/>
      <c r="H25" s="61"/>
      <c r="I25" s="49"/>
      <c r="J25" s="49"/>
      <c r="K25" s="49"/>
      <c r="L25" s="49"/>
      <c r="M25" s="49"/>
      <c r="N25" s="61"/>
      <c r="O25" s="49"/>
      <c r="P25" s="49"/>
      <c r="Q25" s="61"/>
      <c r="R25" s="49"/>
      <c r="S25" s="49"/>
      <c r="T25" s="75"/>
      <c r="U25" s="75"/>
      <c r="V25" s="260"/>
      <c r="W25" s="59" t="s">
        <v>47</v>
      </c>
      <c r="X25" s="60" t="s">
        <v>334</v>
      </c>
      <c r="Y25" s="54">
        <f t="shared" si="1"/>
        <v>0</v>
      </c>
      <c r="Z25" s="83"/>
      <c r="AA25" s="109" t="s">
        <v>363</v>
      </c>
      <c r="AB25" s="110"/>
      <c r="AC25" s="109"/>
      <c r="AD25" s="109"/>
      <c r="AE25" s="109">
        <f>AB25*15</f>
        <v>0</v>
      </c>
      <c r="AF25" s="109"/>
    </row>
    <row r="26" spans="2:32" s="82" customFormat="1" ht="27.95" customHeight="1" x14ac:dyDescent="0.4">
      <c r="B26" s="272"/>
      <c r="C26" s="258"/>
      <c r="D26" s="62"/>
      <c r="E26" s="61"/>
      <c r="F26" s="51"/>
      <c r="G26" s="164"/>
      <c r="H26" s="62"/>
      <c r="I26" s="51"/>
      <c r="J26" s="51"/>
      <c r="K26" s="62"/>
      <c r="L26" s="51"/>
      <c r="M26" s="51"/>
      <c r="N26" s="62"/>
      <c r="O26" s="51"/>
      <c r="P26" s="51"/>
      <c r="Q26" s="62"/>
      <c r="R26" s="51"/>
      <c r="S26" s="51"/>
      <c r="T26" s="62"/>
      <c r="U26" s="77"/>
      <c r="V26" s="260"/>
      <c r="W26" s="52" t="str">
        <f>AC27&amp;" "&amp;"g"</f>
        <v>27.8 g</v>
      </c>
      <c r="X26" s="63" t="s">
        <v>335</v>
      </c>
      <c r="Y26" s="54">
        <f t="shared" si="1"/>
        <v>0</v>
      </c>
      <c r="Z26" s="81"/>
      <c r="AA26" s="65" t="s">
        <v>335</v>
      </c>
      <c r="AB26" s="110"/>
      <c r="AC26" s="109">
        <f>AB26*8</f>
        <v>0</v>
      </c>
      <c r="AD26" s="109">
        <f>AB26*4</f>
        <v>0</v>
      </c>
      <c r="AE26" s="109">
        <f>AB26*12</f>
        <v>0</v>
      </c>
      <c r="AF26" s="109"/>
    </row>
    <row r="27" spans="2:32" s="82" customFormat="1" ht="27.95" customHeight="1" x14ac:dyDescent="0.25">
      <c r="B27" s="123" t="s">
        <v>336</v>
      </c>
      <c r="C27" s="85"/>
      <c r="D27" s="77"/>
      <c r="E27" s="61"/>
      <c r="F27" s="77"/>
      <c r="G27" s="77"/>
      <c r="H27" s="62"/>
      <c r="I27" s="77"/>
      <c r="J27" s="77"/>
      <c r="K27" s="62"/>
      <c r="L27" s="77"/>
      <c r="M27" s="77"/>
      <c r="N27" s="62"/>
      <c r="O27" s="77"/>
      <c r="P27" s="77"/>
      <c r="Q27" s="62"/>
      <c r="R27" s="77"/>
      <c r="S27" s="77"/>
      <c r="T27" s="62"/>
      <c r="U27" s="77"/>
      <c r="V27" s="260"/>
      <c r="W27" s="59" t="s">
        <v>194</v>
      </c>
      <c r="X27" s="69"/>
      <c r="Y27" s="54"/>
      <c r="Z27" s="83"/>
      <c r="AA27" s="109"/>
      <c r="AB27" s="110"/>
      <c r="AC27" s="109">
        <f>SUM(AC21:AC26)</f>
        <v>27.800000000000004</v>
      </c>
      <c r="AD27" s="109">
        <f>SUM(AD21:AD26)</f>
        <v>26</v>
      </c>
      <c r="AE27" s="109">
        <f>SUM(AE21:AE26)</f>
        <v>88</v>
      </c>
      <c r="AF27" s="109">
        <f>AC27*4+AD27*9+AE27*4</f>
        <v>697.2</v>
      </c>
    </row>
    <row r="28" spans="2:32" s="82" customFormat="1" ht="27.95" customHeight="1" thickBot="1" x14ac:dyDescent="0.45">
      <c r="B28" s="133"/>
      <c r="C28" s="87"/>
      <c r="D28" s="61"/>
      <c r="E28" s="61"/>
      <c r="F28" s="75"/>
      <c r="G28" s="75"/>
      <c r="H28" s="61"/>
      <c r="I28" s="75"/>
      <c r="J28" s="75"/>
      <c r="K28" s="61"/>
      <c r="L28" s="75"/>
      <c r="M28" s="75"/>
      <c r="N28" s="61"/>
      <c r="O28" s="75"/>
      <c r="P28" s="75"/>
      <c r="Q28" s="61"/>
      <c r="R28" s="75"/>
      <c r="S28" s="75"/>
      <c r="T28" s="61"/>
      <c r="U28" s="75"/>
      <c r="V28" s="261"/>
      <c r="W28" s="52" t="str">
        <f>AF27&amp;"K"</f>
        <v>697.2K</v>
      </c>
      <c r="X28" s="78"/>
      <c r="Y28" s="54"/>
      <c r="Z28" s="81"/>
      <c r="AA28" s="83"/>
      <c r="AB28" s="88"/>
      <c r="AC28" s="129">
        <f>AC27*4/AF27</f>
        <v>0.15949512335054505</v>
      </c>
      <c r="AD28" s="129">
        <f>AD27*9/AF27</f>
        <v>0.33562822719449226</v>
      </c>
      <c r="AE28" s="129">
        <f>AE27*4/AF27</f>
        <v>0.50487664945496269</v>
      </c>
      <c r="AF28" s="83"/>
    </row>
    <row r="29" spans="2:32" s="47" customFormat="1" ht="27.95" customHeight="1" x14ac:dyDescent="0.3">
      <c r="B29" s="116">
        <v>12</v>
      </c>
      <c r="C29" s="258"/>
      <c r="D29" s="41">
        <f>'12月菜單'!M32</f>
        <v>0</v>
      </c>
      <c r="E29" s="41" t="s">
        <v>337</v>
      </c>
      <c r="F29" s="41"/>
      <c r="G29" s="41">
        <f>'12月菜單'!M33</f>
        <v>0</v>
      </c>
      <c r="H29" s="41" t="s">
        <v>340</v>
      </c>
      <c r="I29" s="41"/>
      <c r="J29" s="41">
        <f>'12月菜單'!M34</f>
        <v>0</v>
      </c>
      <c r="K29" s="41" t="s">
        <v>340</v>
      </c>
      <c r="L29" s="41"/>
      <c r="M29" s="41">
        <f>'12月菜單'!M35</f>
        <v>0</v>
      </c>
      <c r="N29" s="41" t="s">
        <v>340</v>
      </c>
      <c r="O29" s="41"/>
      <c r="P29" s="41">
        <f>'12月菜單'!M36</f>
        <v>0</v>
      </c>
      <c r="Q29" s="41" t="s">
        <v>352</v>
      </c>
      <c r="R29" s="41"/>
      <c r="S29" s="41">
        <f>'12月菜單'!M37</f>
        <v>0</v>
      </c>
      <c r="T29" s="41" t="s">
        <v>340</v>
      </c>
      <c r="U29" s="41"/>
      <c r="V29" s="259"/>
      <c r="W29" s="43" t="s">
        <v>49</v>
      </c>
      <c r="X29" s="44" t="s">
        <v>341</v>
      </c>
      <c r="Y29" s="74">
        <f t="shared" ref="Y29:Y34" si="2">AB29</f>
        <v>5.5</v>
      </c>
      <c r="Z29" s="109"/>
      <c r="AA29" s="117" t="s">
        <v>353</v>
      </c>
      <c r="AB29" s="110">
        <v>5.5</v>
      </c>
      <c r="AC29" s="110">
        <f>AB29*2</f>
        <v>11</v>
      </c>
      <c r="AD29" s="110"/>
      <c r="AE29" s="110">
        <f>AB29*15</f>
        <v>82.5</v>
      </c>
      <c r="AF29" s="110">
        <f>AC29*4+AE29*4</f>
        <v>374</v>
      </c>
    </row>
    <row r="30" spans="2:32" ht="27.95" customHeight="1" x14ac:dyDescent="0.3">
      <c r="B30" s="118" t="s">
        <v>200</v>
      </c>
      <c r="C30" s="258"/>
      <c r="D30" s="75"/>
      <c r="E30" s="75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260"/>
      <c r="W30" s="52" t="str">
        <f>AE35&amp;" "&amp;"g"</f>
        <v>92.5 g</v>
      </c>
      <c r="X30" s="53" t="s">
        <v>358</v>
      </c>
      <c r="Y30" s="76">
        <f t="shared" si="2"/>
        <v>2.9</v>
      </c>
      <c r="Z30" s="114"/>
      <c r="AA30" s="119" t="s">
        <v>349</v>
      </c>
      <c r="AB30" s="110">
        <v>2.9</v>
      </c>
      <c r="AC30" s="120">
        <f>AB30*7</f>
        <v>20.3</v>
      </c>
      <c r="AD30" s="110">
        <f>AB30*5</f>
        <v>14.5</v>
      </c>
      <c r="AE30" s="110" t="s">
        <v>233</v>
      </c>
      <c r="AF30" s="121">
        <f>AC30*4+AD30*9</f>
        <v>211.7</v>
      </c>
    </row>
    <row r="31" spans="2:32" ht="27.95" customHeight="1" x14ac:dyDescent="0.3">
      <c r="B31" s="118"/>
      <c r="C31" s="258"/>
      <c r="D31" s="75"/>
      <c r="E31" s="75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61"/>
      <c r="R31" s="49"/>
      <c r="S31" s="49"/>
      <c r="T31" s="49"/>
      <c r="U31" s="49"/>
      <c r="V31" s="260"/>
      <c r="W31" s="59" t="s">
        <v>35</v>
      </c>
      <c r="X31" s="60" t="s">
        <v>325</v>
      </c>
      <c r="Y31" s="76">
        <f t="shared" si="2"/>
        <v>2</v>
      </c>
      <c r="Z31" s="109"/>
      <c r="AA31" s="109" t="s">
        <v>326</v>
      </c>
      <c r="AB31" s="110">
        <v>2</v>
      </c>
      <c r="AC31" s="110">
        <f>AB31*1</f>
        <v>2</v>
      </c>
      <c r="AD31" s="110" t="s">
        <v>319</v>
      </c>
      <c r="AE31" s="110">
        <f>AB31*5</f>
        <v>10</v>
      </c>
      <c r="AF31" s="110">
        <f>AC31*4+AE31*4</f>
        <v>48</v>
      </c>
    </row>
    <row r="32" spans="2:32" ht="27.95" customHeight="1" x14ac:dyDescent="0.3">
      <c r="B32" s="118" t="s">
        <v>213</v>
      </c>
      <c r="C32" s="258"/>
      <c r="D32" s="61"/>
      <c r="E32" s="61"/>
      <c r="F32" s="49"/>
      <c r="G32" s="49"/>
      <c r="H32" s="61"/>
      <c r="I32" s="49"/>
      <c r="J32" s="49"/>
      <c r="K32" s="61"/>
      <c r="L32" s="49"/>
      <c r="M32" s="49"/>
      <c r="N32" s="61"/>
      <c r="O32" s="49"/>
      <c r="P32" s="49"/>
      <c r="Q32" s="61"/>
      <c r="R32" s="49"/>
      <c r="S32" s="49"/>
      <c r="T32" s="75"/>
      <c r="U32" s="75"/>
      <c r="V32" s="260"/>
      <c r="W32" s="52" t="str">
        <f>AD35&amp;" "&amp;"g"</f>
        <v>27 g</v>
      </c>
      <c r="X32" s="60" t="s">
        <v>329</v>
      </c>
      <c r="Y32" s="76">
        <f t="shared" si="2"/>
        <v>2.5</v>
      </c>
      <c r="Z32" s="114"/>
      <c r="AA32" s="109" t="s">
        <v>330</v>
      </c>
      <c r="AB32" s="110">
        <v>2.5</v>
      </c>
      <c r="AC32" s="110"/>
      <c r="AD32" s="110">
        <f>AB32*5</f>
        <v>12.5</v>
      </c>
      <c r="AE32" s="110" t="s">
        <v>319</v>
      </c>
      <c r="AF32" s="110">
        <f>AD32*9</f>
        <v>112.5</v>
      </c>
    </row>
    <row r="33" spans="2:32" ht="27.95" customHeight="1" x14ac:dyDescent="0.25">
      <c r="B33" s="270" t="s">
        <v>361</v>
      </c>
      <c r="C33" s="258"/>
      <c r="D33" s="61"/>
      <c r="E33" s="61"/>
      <c r="F33" s="75"/>
      <c r="G33" s="75"/>
      <c r="H33" s="61"/>
      <c r="I33" s="75"/>
      <c r="J33" s="49"/>
      <c r="K33" s="49"/>
      <c r="L33" s="49"/>
      <c r="M33" s="49"/>
      <c r="N33" s="61"/>
      <c r="O33" s="75"/>
      <c r="P33" s="75"/>
      <c r="Q33" s="61"/>
      <c r="R33" s="75"/>
      <c r="S33" s="49"/>
      <c r="T33" s="75"/>
      <c r="U33" s="75"/>
      <c r="V33" s="260"/>
      <c r="W33" s="59" t="s">
        <v>47</v>
      </c>
      <c r="X33" s="60" t="s">
        <v>334</v>
      </c>
      <c r="Y33" s="76">
        <f t="shared" si="2"/>
        <v>0</v>
      </c>
      <c r="Z33" s="109"/>
      <c r="AA33" s="109" t="s">
        <v>363</v>
      </c>
      <c r="AE33" s="109">
        <f>AB33*15</f>
        <v>0</v>
      </c>
    </row>
    <row r="34" spans="2:32" ht="27.95" customHeight="1" x14ac:dyDescent="0.3">
      <c r="B34" s="270"/>
      <c r="C34" s="258"/>
      <c r="D34" s="62"/>
      <c r="E34" s="61"/>
      <c r="F34" s="77"/>
      <c r="G34" s="163"/>
      <c r="H34" s="62"/>
      <c r="I34" s="77"/>
      <c r="J34" s="77"/>
      <c r="K34" s="62"/>
      <c r="L34" s="77"/>
      <c r="M34" s="77"/>
      <c r="N34" s="62"/>
      <c r="O34" s="77"/>
      <c r="P34" s="77"/>
      <c r="Q34" s="62"/>
      <c r="R34" s="77"/>
      <c r="S34" s="77"/>
      <c r="T34" s="62"/>
      <c r="U34" s="77"/>
      <c r="V34" s="260"/>
      <c r="W34" s="52" t="str">
        <f>AC35&amp;" "&amp;"g"</f>
        <v>33.3 g</v>
      </c>
      <c r="X34" s="63" t="s">
        <v>335</v>
      </c>
      <c r="Y34" s="76">
        <f t="shared" si="2"/>
        <v>0</v>
      </c>
      <c r="Z34" s="114"/>
      <c r="AA34" s="65" t="s">
        <v>335</v>
      </c>
      <c r="AC34" s="109">
        <f>AB34*8</f>
        <v>0</v>
      </c>
      <c r="AD34" s="109">
        <f>AB34*4</f>
        <v>0</v>
      </c>
      <c r="AE34" s="109">
        <f>AB34*12</f>
        <v>0</v>
      </c>
    </row>
    <row r="35" spans="2:32" ht="27.95" customHeight="1" x14ac:dyDescent="0.25">
      <c r="B35" s="123" t="s">
        <v>336</v>
      </c>
      <c r="C35" s="124"/>
      <c r="D35" s="77"/>
      <c r="E35" s="61"/>
      <c r="F35" s="51"/>
      <c r="G35" s="51"/>
      <c r="H35" s="62"/>
      <c r="I35" s="51"/>
      <c r="J35" s="51"/>
      <c r="K35" s="62"/>
      <c r="L35" s="51"/>
      <c r="M35" s="51"/>
      <c r="N35" s="62"/>
      <c r="O35" s="51"/>
      <c r="P35" s="51"/>
      <c r="Q35" s="62"/>
      <c r="R35" s="77"/>
      <c r="S35" s="77"/>
      <c r="T35" s="62"/>
      <c r="U35" s="77"/>
      <c r="V35" s="260"/>
      <c r="W35" s="59" t="s">
        <v>194</v>
      </c>
      <c r="X35" s="69"/>
      <c r="Y35" s="76"/>
      <c r="Z35" s="109"/>
      <c r="AC35" s="109">
        <f>SUM(AC29:AC34)</f>
        <v>33.299999999999997</v>
      </c>
      <c r="AD35" s="109">
        <f>SUM(AD29:AD34)</f>
        <v>27</v>
      </c>
      <c r="AE35" s="109">
        <f>SUM(AE29:AE34)</f>
        <v>92.5</v>
      </c>
      <c r="AF35" s="109">
        <f>AC35*4+AD35*9+AE35*4</f>
        <v>746.2</v>
      </c>
    </row>
    <row r="36" spans="2:32" ht="27.95" customHeight="1" x14ac:dyDescent="0.3">
      <c r="B36" s="125"/>
      <c r="C36" s="126"/>
      <c r="D36" s="75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261"/>
      <c r="W36" s="52" t="str">
        <f>AF35&amp;"K"</f>
        <v>746.2K</v>
      </c>
      <c r="X36" s="72"/>
      <c r="Y36" s="76"/>
      <c r="Z36" s="114"/>
      <c r="AC36" s="129">
        <f>AC35*4/AF35</f>
        <v>0.1785044224068614</v>
      </c>
      <c r="AD36" s="129">
        <f>AD35*9/AF35</f>
        <v>0.32564995979630124</v>
      </c>
      <c r="AE36" s="129">
        <f>AE35*4/AF35</f>
        <v>0.49584561779683728</v>
      </c>
    </row>
    <row r="37" spans="2:32" s="47" customFormat="1" ht="27.95" customHeight="1" x14ac:dyDescent="0.3">
      <c r="B37" s="116">
        <v>12</v>
      </c>
      <c r="C37" s="258"/>
      <c r="D37" s="41">
        <f>'12月菜單'!Q32</f>
        <v>0</v>
      </c>
      <c r="E37" s="41" t="s">
        <v>337</v>
      </c>
      <c r="F37" s="41"/>
      <c r="G37" s="41">
        <f>'12月菜單'!Q33</f>
        <v>0</v>
      </c>
      <c r="H37" s="41" t="s">
        <v>472</v>
      </c>
      <c r="I37" s="41"/>
      <c r="J37" s="41">
        <f>'12月菜單'!Q34</f>
        <v>0</v>
      </c>
      <c r="K37" s="41" t="s">
        <v>338</v>
      </c>
      <c r="L37" s="41"/>
      <c r="M37" s="41">
        <f>'12月菜單'!Q35</f>
        <v>0</v>
      </c>
      <c r="N37" s="41" t="s">
        <v>340</v>
      </c>
      <c r="O37" s="41"/>
      <c r="P37" s="41">
        <f>'12月菜單'!Q36</f>
        <v>0</v>
      </c>
      <c r="Q37" s="41" t="s">
        <v>352</v>
      </c>
      <c r="R37" s="41"/>
      <c r="S37" s="41">
        <f>'12月菜單'!Q37</f>
        <v>0</v>
      </c>
      <c r="T37" s="41" t="s">
        <v>340</v>
      </c>
      <c r="U37" s="41"/>
      <c r="V37" s="259"/>
      <c r="W37" s="43" t="s">
        <v>49</v>
      </c>
      <c r="X37" s="44" t="s">
        <v>341</v>
      </c>
      <c r="Y37" s="90">
        <f t="shared" ref="Y37:Y42" si="3">AB37</f>
        <v>5.5</v>
      </c>
      <c r="Z37" s="109"/>
      <c r="AA37" s="117" t="s">
        <v>353</v>
      </c>
      <c r="AB37" s="110">
        <v>5.5</v>
      </c>
      <c r="AC37" s="110">
        <f>AB37*2</f>
        <v>11</v>
      </c>
      <c r="AD37" s="110"/>
      <c r="AE37" s="110">
        <f>AB37*15</f>
        <v>82.5</v>
      </c>
      <c r="AF37" s="110">
        <f>AC37*4+AE37*4</f>
        <v>374</v>
      </c>
    </row>
    <row r="38" spans="2:32" ht="27.95" customHeight="1" x14ac:dyDescent="0.3">
      <c r="B38" s="118" t="s">
        <v>314</v>
      </c>
      <c r="C38" s="25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260"/>
      <c r="W38" s="52" t="str">
        <f>AE43&amp;" "&amp;"g"</f>
        <v>93.5 g</v>
      </c>
      <c r="X38" s="53" t="s">
        <v>173</v>
      </c>
      <c r="Y38" s="76">
        <f t="shared" si="3"/>
        <v>2.7</v>
      </c>
      <c r="Z38" s="114"/>
      <c r="AA38" s="119" t="s">
        <v>207</v>
      </c>
      <c r="AB38" s="110">
        <v>2.7</v>
      </c>
      <c r="AC38" s="120">
        <f>AB38*7</f>
        <v>18.900000000000002</v>
      </c>
      <c r="AD38" s="110">
        <f>AB38*5</f>
        <v>13.5</v>
      </c>
      <c r="AE38" s="110" t="s">
        <v>233</v>
      </c>
      <c r="AF38" s="121">
        <f>AC38*4+AD38*9</f>
        <v>197.10000000000002</v>
      </c>
    </row>
    <row r="39" spans="2:32" ht="27.95" customHeight="1" x14ac:dyDescent="0.3">
      <c r="B39" s="118"/>
      <c r="C39" s="25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61"/>
      <c r="R39" s="49"/>
      <c r="S39" s="49"/>
      <c r="T39" s="49"/>
      <c r="U39" s="49"/>
      <c r="V39" s="260"/>
      <c r="W39" s="59" t="s">
        <v>35</v>
      </c>
      <c r="X39" s="60" t="s">
        <v>211</v>
      </c>
      <c r="Y39" s="76">
        <f t="shared" si="3"/>
        <v>2.2000000000000002</v>
      </c>
      <c r="Z39" s="109"/>
      <c r="AA39" s="109" t="s">
        <v>326</v>
      </c>
      <c r="AB39" s="110">
        <v>2.2000000000000002</v>
      </c>
      <c r="AC39" s="110">
        <f>AB39*1</f>
        <v>2.2000000000000002</v>
      </c>
      <c r="AD39" s="110" t="s">
        <v>319</v>
      </c>
      <c r="AE39" s="110">
        <f>AB39*5</f>
        <v>11</v>
      </c>
      <c r="AF39" s="110">
        <f>AC39*4+AE39*4</f>
        <v>52.8</v>
      </c>
    </row>
    <row r="40" spans="2:32" ht="27.95" customHeight="1" x14ac:dyDescent="0.3">
      <c r="B40" s="118" t="s">
        <v>213</v>
      </c>
      <c r="C40" s="258"/>
      <c r="D40" s="61"/>
      <c r="E40" s="61"/>
      <c r="F40" s="49"/>
      <c r="G40" s="49"/>
      <c r="H40" s="61"/>
      <c r="I40" s="49"/>
      <c r="J40" s="49"/>
      <c r="K40" s="61"/>
      <c r="L40" s="49"/>
      <c r="M40" s="49"/>
      <c r="N40" s="61"/>
      <c r="O40" s="49"/>
      <c r="P40" s="49"/>
      <c r="Q40" s="61"/>
      <c r="R40" s="49"/>
      <c r="S40" s="49"/>
      <c r="T40" s="75"/>
      <c r="U40" s="75"/>
      <c r="V40" s="260"/>
      <c r="W40" s="52" t="str">
        <f>AD43&amp;" "&amp;"g"</f>
        <v>26 g</v>
      </c>
      <c r="X40" s="60" t="s">
        <v>329</v>
      </c>
      <c r="Y40" s="76">
        <f t="shared" si="3"/>
        <v>2.5</v>
      </c>
      <c r="Z40" s="114"/>
      <c r="AA40" s="109" t="s">
        <v>330</v>
      </c>
      <c r="AB40" s="110">
        <v>2.5</v>
      </c>
      <c r="AC40" s="110"/>
      <c r="AD40" s="110">
        <f>AB40*5</f>
        <v>12.5</v>
      </c>
      <c r="AE40" s="110" t="s">
        <v>319</v>
      </c>
      <c r="AF40" s="110">
        <f>AD40*9</f>
        <v>112.5</v>
      </c>
    </row>
    <row r="41" spans="2:32" ht="27.95" customHeight="1" x14ac:dyDescent="0.25">
      <c r="B41" s="270" t="s">
        <v>373</v>
      </c>
      <c r="C41" s="258"/>
      <c r="D41" s="61"/>
      <c r="E41" s="61"/>
      <c r="F41" s="75"/>
      <c r="G41" s="75"/>
      <c r="H41" s="61"/>
      <c r="I41" s="75"/>
      <c r="J41" s="49"/>
      <c r="K41" s="49"/>
      <c r="L41" s="49"/>
      <c r="M41" s="49"/>
      <c r="N41" s="61"/>
      <c r="O41" s="75"/>
      <c r="P41" s="75"/>
      <c r="Q41" s="61"/>
      <c r="R41" s="75"/>
      <c r="S41" s="49"/>
      <c r="T41" s="75"/>
      <c r="U41" s="75"/>
      <c r="V41" s="260"/>
      <c r="W41" s="59" t="s">
        <v>47</v>
      </c>
      <c r="X41" s="60" t="s">
        <v>334</v>
      </c>
      <c r="Y41" s="76">
        <f t="shared" si="3"/>
        <v>0</v>
      </c>
      <c r="Z41" s="109"/>
      <c r="AA41" s="109" t="s">
        <v>256</v>
      </c>
      <c r="AE41" s="109">
        <f>AB41*15</f>
        <v>0</v>
      </c>
    </row>
    <row r="42" spans="2:32" ht="27.95" customHeight="1" x14ac:dyDescent="0.3">
      <c r="B42" s="270"/>
      <c r="C42" s="258"/>
      <c r="D42" s="62"/>
      <c r="E42" s="61"/>
      <c r="F42" s="77"/>
      <c r="G42" s="163"/>
      <c r="H42" s="62"/>
      <c r="I42" s="77"/>
      <c r="J42" s="77"/>
      <c r="K42" s="62"/>
      <c r="L42" s="77"/>
      <c r="M42" s="77"/>
      <c r="N42" s="62"/>
      <c r="O42" s="77"/>
      <c r="P42" s="77"/>
      <c r="Q42" s="62"/>
      <c r="R42" s="77"/>
      <c r="S42" s="77"/>
      <c r="T42" s="62"/>
      <c r="U42" s="77"/>
      <c r="V42" s="260"/>
      <c r="W42" s="52" t="str">
        <f>AC43&amp;" "&amp;"g"</f>
        <v>32.1 g</v>
      </c>
      <c r="X42" s="63" t="s">
        <v>335</v>
      </c>
      <c r="Y42" s="76">
        <f t="shared" si="3"/>
        <v>0</v>
      </c>
      <c r="Z42" s="114"/>
      <c r="AA42" s="65" t="s">
        <v>335</v>
      </c>
      <c r="AC42" s="109">
        <f>AB42*8</f>
        <v>0</v>
      </c>
      <c r="AD42" s="109">
        <f>AB42*4</f>
        <v>0</v>
      </c>
      <c r="AE42" s="109">
        <f>AB42*12</f>
        <v>0</v>
      </c>
    </row>
    <row r="43" spans="2:32" ht="27.95" customHeight="1" x14ac:dyDescent="0.25">
      <c r="B43" s="123" t="s">
        <v>336</v>
      </c>
      <c r="C43" s="124"/>
      <c r="D43" s="77"/>
      <c r="E43" s="61"/>
      <c r="F43" s="77"/>
      <c r="G43" s="77"/>
      <c r="H43" s="62"/>
      <c r="I43" s="77"/>
      <c r="J43" s="77"/>
      <c r="K43" s="62"/>
      <c r="L43" s="77"/>
      <c r="M43" s="77"/>
      <c r="N43" s="62"/>
      <c r="O43" s="77"/>
      <c r="P43" s="77"/>
      <c r="Q43" s="62"/>
      <c r="R43" s="77"/>
      <c r="S43" s="77"/>
      <c r="T43" s="62"/>
      <c r="U43" s="77"/>
      <c r="V43" s="260"/>
      <c r="W43" s="59" t="s">
        <v>194</v>
      </c>
      <c r="X43" s="69"/>
      <c r="Y43" s="76"/>
      <c r="Z43" s="109"/>
      <c r="AC43" s="134">
        <f>SUM(AC37:AC42)</f>
        <v>32.1</v>
      </c>
      <c r="AD43" s="134">
        <f>SUM(AD37:AD42)</f>
        <v>26</v>
      </c>
      <c r="AE43" s="134">
        <f>SUM(AE37:AE42)</f>
        <v>93.5</v>
      </c>
      <c r="AF43" s="109">
        <f>AC43*4+AD43*9+AE43*4</f>
        <v>736.4</v>
      </c>
    </row>
    <row r="44" spans="2:32" ht="27.95" customHeight="1" thickBot="1" x14ac:dyDescent="0.35">
      <c r="B44" s="135"/>
      <c r="C44" s="126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261"/>
      <c r="W44" s="96" t="str">
        <f>AF43&amp;"K"</f>
        <v>736.4K</v>
      </c>
      <c r="X44" s="97"/>
      <c r="Y44" s="98"/>
      <c r="Z44" s="114"/>
      <c r="AC44" s="129">
        <f>AC43*4/AF43</f>
        <v>0.17436175991309072</v>
      </c>
      <c r="AD44" s="129">
        <f>AD43*9/AF43</f>
        <v>0.31776208582292231</v>
      </c>
      <c r="AE44" s="129">
        <f>AE43*4/AF43</f>
        <v>0.50787615426398702</v>
      </c>
    </row>
    <row r="45" spans="2:32" ht="21.75" customHeight="1" x14ac:dyDescent="0.25">
      <c r="C45" s="109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138"/>
    </row>
    <row r="46" spans="2:32" x14ac:dyDescent="0.25">
      <c r="B46" s="110"/>
      <c r="D46" s="268"/>
      <c r="E46" s="268"/>
      <c r="F46" s="273"/>
      <c r="G46" s="273"/>
      <c r="H46" s="139"/>
      <c r="I46" s="109"/>
      <c r="J46" s="109"/>
      <c r="K46" s="139"/>
      <c r="L46" s="109"/>
      <c r="N46" s="139"/>
      <c r="O46" s="109"/>
      <c r="Q46" s="139"/>
      <c r="R46" s="109"/>
      <c r="T46" s="139"/>
      <c r="U46" s="109"/>
      <c r="V46" s="65"/>
      <c r="Y46" s="106"/>
    </row>
    <row r="47" spans="2:32" x14ac:dyDescent="0.25">
      <c r="Y47" s="106"/>
    </row>
    <row r="48" spans="2:32" x14ac:dyDescent="0.25">
      <c r="Y48" s="106"/>
    </row>
    <row r="49" spans="25:25" x14ac:dyDescent="0.25">
      <c r="Y49" s="106"/>
    </row>
    <row r="50" spans="25:25" x14ac:dyDescent="0.25">
      <c r="Y50" s="106"/>
    </row>
    <row r="51" spans="25:25" x14ac:dyDescent="0.25">
      <c r="Y51" s="106"/>
    </row>
    <row r="52" spans="25:25" x14ac:dyDescent="0.25">
      <c r="Y52" s="106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2"/>
  <sheetViews>
    <sheetView topLeftCell="A9" zoomScale="50" zoomScaleNormal="50" workbookViewId="0">
      <selection activeCell="J9" sqref="J9"/>
    </sheetView>
  </sheetViews>
  <sheetFormatPr defaultRowHeight="20.25" x14ac:dyDescent="0.25"/>
  <cols>
    <col min="1" max="1" width="2.140625" style="184" customWidth="1"/>
    <col min="2" max="2" width="5.5703125" style="204" customWidth="1"/>
    <col min="3" max="3" width="0" style="184" hidden="1" customWidth="1"/>
    <col min="4" max="4" width="21.28515625" style="184" customWidth="1"/>
    <col min="5" max="5" width="6.42578125" style="205" customWidth="1"/>
    <col min="6" max="6" width="11" style="184" customWidth="1"/>
    <col min="7" max="7" width="21.28515625" style="184" customWidth="1"/>
    <col min="8" max="8" width="6.42578125" style="205" customWidth="1"/>
    <col min="9" max="9" width="11" style="184" customWidth="1"/>
    <col min="10" max="10" width="21.28515625" style="184" customWidth="1"/>
    <col min="11" max="11" width="6.42578125" style="205" customWidth="1"/>
    <col min="12" max="12" width="11" style="184" customWidth="1"/>
    <col min="13" max="13" width="21.28515625" style="184" customWidth="1"/>
    <col min="14" max="14" width="6.42578125" style="205" customWidth="1"/>
    <col min="15" max="15" width="11" style="184" customWidth="1"/>
    <col min="16" max="16" width="21.28515625" style="184" customWidth="1"/>
    <col min="17" max="17" width="6.42578125" style="205" customWidth="1"/>
    <col min="18" max="18" width="11" style="184" customWidth="1"/>
    <col min="19" max="19" width="21.28515625" style="184" customWidth="1"/>
    <col min="20" max="20" width="6.42578125" style="205" customWidth="1"/>
    <col min="21" max="21" width="11" style="184" customWidth="1"/>
    <col min="22" max="22" width="6" style="211" customWidth="1"/>
    <col min="23" max="23" width="13.42578125" style="209" customWidth="1"/>
    <col min="24" max="24" width="12.85546875" style="105" customWidth="1"/>
    <col min="25" max="25" width="7.5703125" style="212" customWidth="1"/>
    <col min="26" max="26" width="7.5703125" style="184" customWidth="1"/>
    <col min="27" max="27" width="6.85546875" style="166" hidden="1" customWidth="1"/>
    <col min="28" max="28" width="6.28515625" style="167" hidden="1" customWidth="1"/>
    <col min="29" max="29" width="8.85546875" style="166" hidden="1" customWidth="1"/>
    <col min="30" max="30" width="9.140625" style="166" hidden="1" customWidth="1"/>
    <col min="31" max="31" width="9" style="166" hidden="1" customWidth="1"/>
    <col min="32" max="32" width="8.5703125" style="166" hidden="1" customWidth="1"/>
    <col min="33" max="34" width="10.28515625" style="184" hidden="1" customWidth="1"/>
    <col min="35" max="35" width="0" style="184" hidden="1" customWidth="1"/>
    <col min="36" max="256" width="9.140625" style="184"/>
    <col min="257" max="257" width="2.140625" style="184" customWidth="1"/>
    <col min="258" max="258" width="5.5703125" style="184" customWidth="1"/>
    <col min="259" max="259" width="0" style="184" hidden="1" customWidth="1"/>
    <col min="260" max="260" width="21.28515625" style="184" customWidth="1"/>
    <col min="261" max="261" width="6.42578125" style="184" customWidth="1"/>
    <col min="262" max="262" width="11" style="184" customWidth="1"/>
    <col min="263" max="263" width="21.28515625" style="184" customWidth="1"/>
    <col min="264" max="264" width="6.42578125" style="184" customWidth="1"/>
    <col min="265" max="265" width="11" style="184" customWidth="1"/>
    <col min="266" max="266" width="21.28515625" style="184" customWidth="1"/>
    <col min="267" max="267" width="6.42578125" style="184" customWidth="1"/>
    <col min="268" max="268" width="11" style="184" customWidth="1"/>
    <col min="269" max="269" width="21.28515625" style="184" customWidth="1"/>
    <col min="270" max="270" width="6.42578125" style="184" customWidth="1"/>
    <col min="271" max="271" width="11" style="184" customWidth="1"/>
    <col min="272" max="272" width="21.28515625" style="184" customWidth="1"/>
    <col min="273" max="273" width="6.42578125" style="184" customWidth="1"/>
    <col min="274" max="274" width="11" style="184" customWidth="1"/>
    <col min="275" max="275" width="21.28515625" style="184" customWidth="1"/>
    <col min="276" max="276" width="6.42578125" style="184" customWidth="1"/>
    <col min="277" max="277" width="11" style="184" customWidth="1"/>
    <col min="278" max="278" width="6" style="184" customWidth="1"/>
    <col min="279" max="279" width="13.42578125" style="184" customWidth="1"/>
    <col min="280" max="280" width="12.85546875" style="184" customWidth="1"/>
    <col min="281" max="282" width="7.5703125" style="184" customWidth="1"/>
    <col min="283" max="291" width="0" style="184" hidden="1" customWidth="1"/>
    <col min="292" max="512" width="9.140625" style="184"/>
    <col min="513" max="513" width="2.140625" style="184" customWidth="1"/>
    <col min="514" max="514" width="5.5703125" style="184" customWidth="1"/>
    <col min="515" max="515" width="0" style="184" hidden="1" customWidth="1"/>
    <col min="516" max="516" width="21.28515625" style="184" customWidth="1"/>
    <col min="517" max="517" width="6.42578125" style="184" customWidth="1"/>
    <col min="518" max="518" width="11" style="184" customWidth="1"/>
    <col min="519" max="519" width="21.28515625" style="184" customWidth="1"/>
    <col min="520" max="520" width="6.42578125" style="184" customWidth="1"/>
    <col min="521" max="521" width="11" style="184" customWidth="1"/>
    <col min="522" max="522" width="21.28515625" style="184" customWidth="1"/>
    <col min="523" max="523" width="6.42578125" style="184" customWidth="1"/>
    <col min="524" max="524" width="11" style="184" customWidth="1"/>
    <col min="525" max="525" width="21.28515625" style="184" customWidth="1"/>
    <col min="526" max="526" width="6.42578125" style="184" customWidth="1"/>
    <col min="527" max="527" width="11" style="184" customWidth="1"/>
    <col min="528" max="528" width="21.28515625" style="184" customWidth="1"/>
    <col min="529" max="529" width="6.42578125" style="184" customWidth="1"/>
    <col min="530" max="530" width="11" style="184" customWidth="1"/>
    <col min="531" max="531" width="21.28515625" style="184" customWidth="1"/>
    <col min="532" max="532" width="6.42578125" style="184" customWidth="1"/>
    <col min="533" max="533" width="11" style="184" customWidth="1"/>
    <col min="534" max="534" width="6" style="184" customWidth="1"/>
    <col min="535" max="535" width="13.42578125" style="184" customWidth="1"/>
    <col min="536" max="536" width="12.85546875" style="184" customWidth="1"/>
    <col min="537" max="538" width="7.5703125" style="184" customWidth="1"/>
    <col min="539" max="547" width="0" style="184" hidden="1" customWidth="1"/>
    <col min="548" max="768" width="9.140625" style="184"/>
    <col min="769" max="769" width="2.140625" style="184" customWidth="1"/>
    <col min="770" max="770" width="5.5703125" style="184" customWidth="1"/>
    <col min="771" max="771" width="0" style="184" hidden="1" customWidth="1"/>
    <col min="772" max="772" width="21.28515625" style="184" customWidth="1"/>
    <col min="773" max="773" width="6.42578125" style="184" customWidth="1"/>
    <col min="774" max="774" width="11" style="184" customWidth="1"/>
    <col min="775" max="775" width="21.28515625" style="184" customWidth="1"/>
    <col min="776" max="776" width="6.42578125" style="184" customWidth="1"/>
    <col min="777" max="777" width="11" style="184" customWidth="1"/>
    <col min="778" max="778" width="21.28515625" style="184" customWidth="1"/>
    <col min="779" max="779" width="6.42578125" style="184" customWidth="1"/>
    <col min="780" max="780" width="11" style="184" customWidth="1"/>
    <col min="781" max="781" width="21.28515625" style="184" customWidth="1"/>
    <col min="782" max="782" width="6.42578125" style="184" customWidth="1"/>
    <col min="783" max="783" width="11" style="184" customWidth="1"/>
    <col min="784" max="784" width="21.28515625" style="184" customWidth="1"/>
    <col min="785" max="785" width="6.42578125" style="184" customWidth="1"/>
    <col min="786" max="786" width="11" style="184" customWidth="1"/>
    <col min="787" max="787" width="21.28515625" style="184" customWidth="1"/>
    <col min="788" max="788" width="6.42578125" style="184" customWidth="1"/>
    <col min="789" max="789" width="11" style="184" customWidth="1"/>
    <col min="790" max="790" width="6" style="184" customWidth="1"/>
    <col min="791" max="791" width="13.42578125" style="184" customWidth="1"/>
    <col min="792" max="792" width="12.85546875" style="184" customWidth="1"/>
    <col min="793" max="794" width="7.5703125" style="184" customWidth="1"/>
    <col min="795" max="803" width="0" style="184" hidden="1" customWidth="1"/>
    <col min="804" max="1024" width="9.140625" style="184"/>
    <col min="1025" max="1025" width="2.140625" style="184" customWidth="1"/>
    <col min="1026" max="1026" width="5.5703125" style="184" customWidth="1"/>
    <col min="1027" max="1027" width="0" style="184" hidden="1" customWidth="1"/>
    <col min="1028" max="1028" width="21.28515625" style="184" customWidth="1"/>
    <col min="1029" max="1029" width="6.42578125" style="184" customWidth="1"/>
    <col min="1030" max="1030" width="11" style="184" customWidth="1"/>
    <col min="1031" max="1031" width="21.28515625" style="184" customWidth="1"/>
    <col min="1032" max="1032" width="6.42578125" style="184" customWidth="1"/>
    <col min="1033" max="1033" width="11" style="184" customWidth="1"/>
    <col min="1034" max="1034" width="21.28515625" style="184" customWidth="1"/>
    <col min="1035" max="1035" width="6.42578125" style="184" customWidth="1"/>
    <col min="1036" max="1036" width="11" style="184" customWidth="1"/>
    <col min="1037" max="1037" width="21.28515625" style="184" customWidth="1"/>
    <col min="1038" max="1038" width="6.42578125" style="184" customWidth="1"/>
    <col min="1039" max="1039" width="11" style="184" customWidth="1"/>
    <col min="1040" max="1040" width="21.28515625" style="184" customWidth="1"/>
    <col min="1041" max="1041" width="6.42578125" style="184" customWidth="1"/>
    <col min="1042" max="1042" width="11" style="184" customWidth="1"/>
    <col min="1043" max="1043" width="21.28515625" style="184" customWidth="1"/>
    <col min="1044" max="1044" width="6.42578125" style="184" customWidth="1"/>
    <col min="1045" max="1045" width="11" style="184" customWidth="1"/>
    <col min="1046" max="1046" width="6" style="184" customWidth="1"/>
    <col min="1047" max="1047" width="13.42578125" style="184" customWidth="1"/>
    <col min="1048" max="1048" width="12.85546875" style="184" customWidth="1"/>
    <col min="1049" max="1050" width="7.5703125" style="184" customWidth="1"/>
    <col min="1051" max="1059" width="0" style="184" hidden="1" customWidth="1"/>
    <col min="1060" max="1280" width="9.140625" style="184"/>
    <col min="1281" max="1281" width="2.140625" style="184" customWidth="1"/>
    <col min="1282" max="1282" width="5.5703125" style="184" customWidth="1"/>
    <col min="1283" max="1283" width="0" style="184" hidden="1" customWidth="1"/>
    <col min="1284" max="1284" width="21.28515625" style="184" customWidth="1"/>
    <col min="1285" max="1285" width="6.42578125" style="184" customWidth="1"/>
    <col min="1286" max="1286" width="11" style="184" customWidth="1"/>
    <col min="1287" max="1287" width="21.28515625" style="184" customWidth="1"/>
    <col min="1288" max="1288" width="6.42578125" style="184" customWidth="1"/>
    <col min="1289" max="1289" width="11" style="184" customWidth="1"/>
    <col min="1290" max="1290" width="21.28515625" style="184" customWidth="1"/>
    <col min="1291" max="1291" width="6.42578125" style="184" customWidth="1"/>
    <col min="1292" max="1292" width="11" style="184" customWidth="1"/>
    <col min="1293" max="1293" width="21.28515625" style="184" customWidth="1"/>
    <col min="1294" max="1294" width="6.42578125" style="184" customWidth="1"/>
    <col min="1295" max="1295" width="11" style="184" customWidth="1"/>
    <col min="1296" max="1296" width="21.28515625" style="184" customWidth="1"/>
    <col min="1297" max="1297" width="6.42578125" style="184" customWidth="1"/>
    <col min="1298" max="1298" width="11" style="184" customWidth="1"/>
    <col min="1299" max="1299" width="21.28515625" style="184" customWidth="1"/>
    <col min="1300" max="1300" width="6.42578125" style="184" customWidth="1"/>
    <col min="1301" max="1301" width="11" style="184" customWidth="1"/>
    <col min="1302" max="1302" width="6" style="184" customWidth="1"/>
    <col min="1303" max="1303" width="13.42578125" style="184" customWidth="1"/>
    <col min="1304" max="1304" width="12.85546875" style="184" customWidth="1"/>
    <col min="1305" max="1306" width="7.5703125" style="184" customWidth="1"/>
    <col min="1307" max="1315" width="0" style="184" hidden="1" customWidth="1"/>
    <col min="1316" max="1536" width="9.140625" style="184"/>
    <col min="1537" max="1537" width="2.140625" style="184" customWidth="1"/>
    <col min="1538" max="1538" width="5.5703125" style="184" customWidth="1"/>
    <col min="1539" max="1539" width="0" style="184" hidden="1" customWidth="1"/>
    <col min="1540" max="1540" width="21.28515625" style="184" customWidth="1"/>
    <col min="1541" max="1541" width="6.42578125" style="184" customWidth="1"/>
    <col min="1542" max="1542" width="11" style="184" customWidth="1"/>
    <col min="1543" max="1543" width="21.28515625" style="184" customWidth="1"/>
    <col min="1544" max="1544" width="6.42578125" style="184" customWidth="1"/>
    <col min="1545" max="1545" width="11" style="184" customWidth="1"/>
    <col min="1546" max="1546" width="21.28515625" style="184" customWidth="1"/>
    <col min="1547" max="1547" width="6.42578125" style="184" customWidth="1"/>
    <col min="1548" max="1548" width="11" style="184" customWidth="1"/>
    <col min="1549" max="1549" width="21.28515625" style="184" customWidth="1"/>
    <col min="1550" max="1550" width="6.42578125" style="184" customWidth="1"/>
    <col min="1551" max="1551" width="11" style="184" customWidth="1"/>
    <col min="1552" max="1552" width="21.28515625" style="184" customWidth="1"/>
    <col min="1553" max="1553" width="6.42578125" style="184" customWidth="1"/>
    <col min="1554" max="1554" width="11" style="184" customWidth="1"/>
    <col min="1555" max="1555" width="21.28515625" style="184" customWidth="1"/>
    <col min="1556" max="1556" width="6.42578125" style="184" customWidth="1"/>
    <col min="1557" max="1557" width="11" style="184" customWidth="1"/>
    <col min="1558" max="1558" width="6" style="184" customWidth="1"/>
    <col min="1559" max="1559" width="13.42578125" style="184" customWidth="1"/>
    <col min="1560" max="1560" width="12.85546875" style="184" customWidth="1"/>
    <col min="1561" max="1562" width="7.5703125" style="184" customWidth="1"/>
    <col min="1563" max="1571" width="0" style="184" hidden="1" customWidth="1"/>
    <col min="1572" max="1792" width="9.140625" style="184"/>
    <col min="1793" max="1793" width="2.140625" style="184" customWidth="1"/>
    <col min="1794" max="1794" width="5.5703125" style="184" customWidth="1"/>
    <col min="1795" max="1795" width="0" style="184" hidden="1" customWidth="1"/>
    <col min="1796" max="1796" width="21.28515625" style="184" customWidth="1"/>
    <col min="1797" max="1797" width="6.42578125" style="184" customWidth="1"/>
    <col min="1798" max="1798" width="11" style="184" customWidth="1"/>
    <col min="1799" max="1799" width="21.28515625" style="184" customWidth="1"/>
    <col min="1800" max="1800" width="6.42578125" style="184" customWidth="1"/>
    <col min="1801" max="1801" width="11" style="184" customWidth="1"/>
    <col min="1802" max="1802" width="21.28515625" style="184" customWidth="1"/>
    <col min="1803" max="1803" width="6.42578125" style="184" customWidth="1"/>
    <col min="1804" max="1804" width="11" style="184" customWidth="1"/>
    <col min="1805" max="1805" width="21.28515625" style="184" customWidth="1"/>
    <col min="1806" max="1806" width="6.42578125" style="184" customWidth="1"/>
    <col min="1807" max="1807" width="11" style="184" customWidth="1"/>
    <col min="1808" max="1808" width="21.28515625" style="184" customWidth="1"/>
    <col min="1809" max="1809" width="6.42578125" style="184" customWidth="1"/>
    <col min="1810" max="1810" width="11" style="184" customWidth="1"/>
    <col min="1811" max="1811" width="21.28515625" style="184" customWidth="1"/>
    <col min="1812" max="1812" width="6.42578125" style="184" customWidth="1"/>
    <col min="1813" max="1813" width="11" style="184" customWidth="1"/>
    <col min="1814" max="1814" width="6" style="184" customWidth="1"/>
    <col min="1815" max="1815" width="13.42578125" style="184" customWidth="1"/>
    <col min="1816" max="1816" width="12.85546875" style="184" customWidth="1"/>
    <col min="1817" max="1818" width="7.5703125" style="184" customWidth="1"/>
    <col min="1819" max="1827" width="0" style="184" hidden="1" customWidth="1"/>
    <col min="1828" max="2048" width="9.140625" style="184"/>
    <col min="2049" max="2049" width="2.140625" style="184" customWidth="1"/>
    <col min="2050" max="2050" width="5.5703125" style="184" customWidth="1"/>
    <col min="2051" max="2051" width="0" style="184" hidden="1" customWidth="1"/>
    <col min="2052" max="2052" width="21.28515625" style="184" customWidth="1"/>
    <col min="2053" max="2053" width="6.42578125" style="184" customWidth="1"/>
    <col min="2054" max="2054" width="11" style="184" customWidth="1"/>
    <col min="2055" max="2055" width="21.28515625" style="184" customWidth="1"/>
    <col min="2056" max="2056" width="6.42578125" style="184" customWidth="1"/>
    <col min="2057" max="2057" width="11" style="184" customWidth="1"/>
    <col min="2058" max="2058" width="21.28515625" style="184" customWidth="1"/>
    <col min="2059" max="2059" width="6.42578125" style="184" customWidth="1"/>
    <col min="2060" max="2060" width="11" style="184" customWidth="1"/>
    <col min="2061" max="2061" width="21.28515625" style="184" customWidth="1"/>
    <col min="2062" max="2062" width="6.42578125" style="184" customWidth="1"/>
    <col min="2063" max="2063" width="11" style="184" customWidth="1"/>
    <col min="2064" max="2064" width="21.28515625" style="184" customWidth="1"/>
    <col min="2065" max="2065" width="6.42578125" style="184" customWidth="1"/>
    <col min="2066" max="2066" width="11" style="184" customWidth="1"/>
    <col min="2067" max="2067" width="21.28515625" style="184" customWidth="1"/>
    <col min="2068" max="2068" width="6.42578125" style="184" customWidth="1"/>
    <col min="2069" max="2069" width="11" style="184" customWidth="1"/>
    <col min="2070" max="2070" width="6" style="184" customWidth="1"/>
    <col min="2071" max="2071" width="13.42578125" style="184" customWidth="1"/>
    <col min="2072" max="2072" width="12.85546875" style="184" customWidth="1"/>
    <col min="2073" max="2074" width="7.5703125" style="184" customWidth="1"/>
    <col min="2075" max="2083" width="0" style="184" hidden="1" customWidth="1"/>
    <col min="2084" max="2304" width="9.140625" style="184"/>
    <col min="2305" max="2305" width="2.140625" style="184" customWidth="1"/>
    <col min="2306" max="2306" width="5.5703125" style="184" customWidth="1"/>
    <col min="2307" max="2307" width="0" style="184" hidden="1" customWidth="1"/>
    <col min="2308" max="2308" width="21.28515625" style="184" customWidth="1"/>
    <col min="2309" max="2309" width="6.42578125" style="184" customWidth="1"/>
    <col min="2310" max="2310" width="11" style="184" customWidth="1"/>
    <col min="2311" max="2311" width="21.28515625" style="184" customWidth="1"/>
    <col min="2312" max="2312" width="6.42578125" style="184" customWidth="1"/>
    <col min="2313" max="2313" width="11" style="184" customWidth="1"/>
    <col min="2314" max="2314" width="21.28515625" style="184" customWidth="1"/>
    <col min="2315" max="2315" width="6.42578125" style="184" customWidth="1"/>
    <col min="2316" max="2316" width="11" style="184" customWidth="1"/>
    <col min="2317" max="2317" width="21.28515625" style="184" customWidth="1"/>
    <col min="2318" max="2318" width="6.42578125" style="184" customWidth="1"/>
    <col min="2319" max="2319" width="11" style="184" customWidth="1"/>
    <col min="2320" max="2320" width="21.28515625" style="184" customWidth="1"/>
    <col min="2321" max="2321" width="6.42578125" style="184" customWidth="1"/>
    <col min="2322" max="2322" width="11" style="184" customWidth="1"/>
    <col min="2323" max="2323" width="21.28515625" style="184" customWidth="1"/>
    <col min="2324" max="2324" width="6.42578125" style="184" customWidth="1"/>
    <col min="2325" max="2325" width="11" style="184" customWidth="1"/>
    <col min="2326" max="2326" width="6" style="184" customWidth="1"/>
    <col min="2327" max="2327" width="13.42578125" style="184" customWidth="1"/>
    <col min="2328" max="2328" width="12.85546875" style="184" customWidth="1"/>
    <col min="2329" max="2330" width="7.5703125" style="184" customWidth="1"/>
    <col min="2331" max="2339" width="0" style="184" hidden="1" customWidth="1"/>
    <col min="2340" max="2560" width="9.140625" style="184"/>
    <col min="2561" max="2561" width="2.140625" style="184" customWidth="1"/>
    <col min="2562" max="2562" width="5.5703125" style="184" customWidth="1"/>
    <col min="2563" max="2563" width="0" style="184" hidden="1" customWidth="1"/>
    <col min="2564" max="2564" width="21.28515625" style="184" customWidth="1"/>
    <col min="2565" max="2565" width="6.42578125" style="184" customWidth="1"/>
    <col min="2566" max="2566" width="11" style="184" customWidth="1"/>
    <col min="2567" max="2567" width="21.28515625" style="184" customWidth="1"/>
    <col min="2568" max="2568" width="6.42578125" style="184" customWidth="1"/>
    <col min="2569" max="2569" width="11" style="184" customWidth="1"/>
    <col min="2570" max="2570" width="21.28515625" style="184" customWidth="1"/>
    <col min="2571" max="2571" width="6.42578125" style="184" customWidth="1"/>
    <col min="2572" max="2572" width="11" style="184" customWidth="1"/>
    <col min="2573" max="2573" width="21.28515625" style="184" customWidth="1"/>
    <col min="2574" max="2574" width="6.42578125" style="184" customWidth="1"/>
    <col min="2575" max="2575" width="11" style="184" customWidth="1"/>
    <col min="2576" max="2576" width="21.28515625" style="184" customWidth="1"/>
    <col min="2577" max="2577" width="6.42578125" style="184" customWidth="1"/>
    <col min="2578" max="2578" width="11" style="184" customWidth="1"/>
    <col min="2579" max="2579" width="21.28515625" style="184" customWidth="1"/>
    <col min="2580" max="2580" width="6.42578125" style="184" customWidth="1"/>
    <col min="2581" max="2581" width="11" style="184" customWidth="1"/>
    <col min="2582" max="2582" width="6" style="184" customWidth="1"/>
    <col min="2583" max="2583" width="13.42578125" style="184" customWidth="1"/>
    <col min="2584" max="2584" width="12.85546875" style="184" customWidth="1"/>
    <col min="2585" max="2586" width="7.5703125" style="184" customWidth="1"/>
    <col min="2587" max="2595" width="0" style="184" hidden="1" customWidth="1"/>
    <col min="2596" max="2816" width="9.140625" style="184"/>
    <col min="2817" max="2817" width="2.140625" style="184" customWidth="1"/>
    <col min="2818" max="2818" width="5.5703125" style="184" customWidth="1"/>
    <col min="2819" max="2819" width="0" style="184" hidden="1" customWidth="1"/>
    <col min="2820" max="2820" width="21.28515625" style="184" customWidth="1"/>
    <col min="2821" max="2821" width="6.42578125" style="184" customWidth="1"/>
    <col min="2822" max="2822" width="11" style="184" customWidth="1"/>
    <col min="2823" max="2823" width="21.28515625" style="184" customWidth="1"/>
    <col min="2824" max="2824" width="6.42578125" style="184" customWidth="1"/>
    <col min="2825" max="2825" width="11" style="184" customWidth="1"/>
    <col min="2826" max="2826" width="21.28515625" style="184" customWidth="1"/>
    <col min="2827" max="2827" width="6.42578125" style="184" customWidth="1"/>
    <col min="2828" max="2828" width="11" style="184" customWidth="1"/>
    <col min="2829" max="2829" width="21.28515625" style="184" customWidth="1"/>
    <col min="2830" max="2830" width="6.42578125" style="184" customWidth="1"/>
    <col min="2831" max="2831" width="11" style="184" customWidth="1"/>
    <col min="2832" max="2832" width="21.28515625" style="184" customWidth="1"/>
    <col min="2833" max="2833" width="6.42578125" style="184" customWidth="1"/>
    <col min="2834" max="2834" width="11" style="184" customWidth="1"/>
    <col min="2835" max="2835" width="21.28515625" style="184" customWidth="1"/>
    <col min="2836" max="2836" width="6.42578125" style="184" customWidth="1"/>
    <col min="2837" max="2837" width="11" style="184" customWidth="1"/>
    <col min="2838" max="2838" width="6" style="184" customWidth="1"/>
    <col min="2839" max="2839" width="13.42578125" style="184" customWidth="1"/>
    <col min="2840" max="2840" width="12.85546875" style="184" customWidth="1"/>
    <col min="2841" max="2842" width="7.5703125" style="184" customWidth="1"/>
    <col min="2843" max="2851" width="0" style="184" hidden="1" customWidth="1"/>
    <col min="2852" max="3072" width="9.140625" style="184"/>
    <col min="3073" max="3073" width="2.140625" style="184" customWidth="1"/>
    <col min="3074" max="3074" width="5.5703125" style="184" customWidth="1"/>
    <col min="3075" max="3075" width="0" style="184" hidden="1" customWidth="1"/>
    <col min="3076" max="3076" width="21.28515625" style="184" customWidth="1"/>
    <col min="3077" max="3077" width="6.42578125" style="184" customWidth="1"/>
    <col min="3078" max="3078" width="11" style="184" customWidth="1"/>
    <col min="3079" max="3079" width="21.28515625" style="184" customWidth="1"/>
    <col min="3080" max="3080" width="6.42578125" style="184" customWidth="1"/>
    <col min="3081" max="3081" width="11" style="184" customWidth="1"/>
    <col min="3082" max="3082" width="21.28515625" style="184" customWidth="1"/>
    <col min="3083" max="3083" width="6.42578125" style="184" customWidth="1"/>
    <col min="3084" max="3084" width="11" style="184" customWidth="1"/>
    <col min="3085" max="3085" width="21.28515625" style="184" customWidth="1"/>
    <col min="3086" max="3086" width="6.42578125" style="184" customWidth="1"/>
    <col min="3087" max="3087" width="11" style="184" customWidth="1"/>
    <col min="3088" max="3088" width="21.28515625" style="184" customWidth="1"/>
    <col min="3089" max="3089" width="6.42578125" style="184" customWidth="1"/>
    <col min="3090" max="3090" width="11" style="184" customWidth="1"/>
    <col min="3091" max="3091" width="21.28515625" style="184" customWidth="1"/>
    <col min="3092" max="3092" width="6.42578125" style="184" customWidth="1"/>
    <col min="3093" max="3093" width="11" style="184" customWidth="1"/>
    <col min="3094" max="3094" width="6" style="184" customWidth="1"/>
    <col min="3095" max="3095" width="13.42578125" style="184" customWidth="1"/>
    <col min="3096" max="3096" width="12.85546875" style="184" customWidth="1"/>
    <col min="3097" max="3098" width="7.5703125" style="184" customWidth="1"/>
    <col min="3099" max="3107" width="0" style="184" hidden="1" customWidth="1"/>
    <col min="3108" max="3328" width="9.140625" style="184"/>
    <col min="3329" max="3329" width="2.140625" style="184" customWidth="1"/>
    <col min="3330" max="3330" width="5.5703125" style="184" customWidth="1"/>
    <col min="3331" max="3331" width="0" style="184" hidden="1" customWidth="1"/>
    <col min="3332" max="3332" width="21.28515625" style="184" customWidth="1"/>
    <col min="3333" max="3333" width="6.42578125" style="184" customWidth="1"/>
    <col min="3334" max="3334" width="11" style="184" customWidth="1"/>
    <col min="3335" max="3335" width="21.28515625" style="184" customWidth="1"/>
    <col min="3336" max="3336" width="6.42578125" style="184" customWidth="1"/>
    <col min="3337" max="3337" width="11" style="184" customWidth="1"/>
    <col min="3338" max="3338" width="21.28515625" style="184" customWidth="1"/>
    <col min="3339" max="3339" width="6.42578125" style="184" customWidth="1"/>
    <col min="3340" max="3340" width="11" style="184" customWidth="1"/>
    <col min="3341" max="3341" width="21.28515625" style="184" customWidth="1"/>
    <col min="3342" max="3342" width="6.42578125" style="184" customWidth="1"/>
    <col min="3343" max="3343" width="11" style="184" customWidth="1"/>
    <col min="3344" max="3344" width="21.28515625" style="184" customWidth="1"/>
    <col min="3345" max="3345" width="6.42578125" style="184" customWidth="1"/>
    <col min="3346" max="3346" width="11" style="184" customWidth="1"/>
    <col min="3347" max="3347" width="21.28515625" style="184" customWidth="1"/>
    <col min="3348" max="3348" width="6.42578125" style="184" customWidth="1"/>
    <col min="3349" max="3349" width="11" style="184" customWidth="1"/>
    <col min="3350" max="3350" width="6" style="184" customWidth="1"/>
    <col min="3351" max="3351" width="13.42578125" style="184" customWidth="1"/>
    <col min="3352" max="3352" width="12.85546875" style="184" customWidth="1"/>
    <col min="3353" max="3354" width="7.5703125" style="184" customWidth="1"/>
    <col min="3355" max="3363" width="0" style="184" hidden="1" customWidth="1"/>
    <col min="3364" max="3584" width="9.140625" style="184"/>
    <col min="3585" max="3585" width="2.140625" style="184" customWidth="1"/>
    <col min="3586" max="3586" width="5.5703125" style="184" customWidth="1"/>
    <col min="3587" max="3587" width="0" style="184" hidden="1" customWidth="1"/>
    <col min="3588" max="3588" width="21.28515625" style="184" customWidth="1"/>
    <col min="3589" max="3589" width="6.42578125" style="184" customWidth="1"/>
    <col min="3590" max="3590" width="11" style="184" customWidth="1"/>
    <col min="3591" max="3591" width="21.28515625" style="184" customWidth="1"/>
    <col min="3592" max="3592" width="6.42578125" style="184" customWidth="1"/>
    <col min="3593" max="3593" width="11" style="184" customWidth="1"/>
    <col min="3594" max="3594" width="21.28515625" style="184" customWidth="1"/>
    <col min="3595" max="3595" width="6.42578125" style="184" customWidth="1"/>
    <col min="3596" max="3596" width="11" style="184" customWidth="1"/>
    <col min="3597" max="3597" width="21.28515625" style="184" customWidth="1"/>
    <col min="3598" max="3598" width="6.42578125" style="184" customWidth="1"/>
    <col min="3599" max="3599" width="11" style="184" customWidth="1"/>
    <col min="3600" max="3600" width="21.28515625" style="184" customWidth="1"/>
    <col min="3601" max="3601" width="6.42578125" style="184" customWidth="1"/>
    <col min="3602" max="3602" width="11" style="184" customWidth="1"/>
    <col min="3603" max="3603" width="21.28515625" style="184" customWidth="1"/>
    <col min="3604" max="3604" width="6.42578125" style="184" customWidth="1"/>
    <col min="3605" max="3605" width="11" style="184" customWidth="1"/>
    <col min="3606" max="3606" width="6" style="184" customWidth="1"/>
    <col min="3607" max="3607" width="13.42578125" style="184" customWidth="1"/>
    <col min="3608" max="3608" width="12.85546875" style="184" customWidth="1"/>
    <col min="3609" max="3610" width="7.5703125" style="184" customWidth="1"/>
    <col min="3611" max="3619" width="0" style="184" hidden="1" customWidth="1"/>
    <col min="3620" max="3840" width="9.140625" style="184"/>
    <col min="3841" max="3841" width="2.140625" style="184" customWidth="1"/>
    <col min="3842" max="3842" width="5.5703125" style="184" customWidth="1"/>
    <col min="3843" max="3843" width="0" style="184" hidden="1" customWidth="1"/>
    <col min="3844" max="3844" width="21.28515625" style="184" customWidth="1"/>
    <col min="3845" max="3845" width="6.42578125" style="184" customWidth="1"/>
    <col min="3846" max="3846" width="11" style="184" customWidth="1"/>
    <col min="3847" max="3847" width="21.28515625" style="184" customWidth="1"/>
    <col min="3848" max="3848" width="6.42578125" style="184" customWidth="1"/>
    <col min="3849" max="3849" width="11" style="184" customWidth="1"/>
    <col min="3850" max="3850" width="21.28515625" style="184" customWidth="1"/>
    <col min="3851" max="3851" width="6.42578125" style="184" customWidth="1"/>
    <col min="3852" max="3852" width="11" style="184" customWidth="1"/>
    <col min="3853" max="3853" width="21.28515625" style="184" customWidth="1"/>
    <col min="3854" max="3854" width="6.42578125" style="184" customWidth="1"/>
    <col min="3855" max="3855" width="11" style="184" customWidth="1"/>
    <col min="3856" max="3856" width="21.28515625" style="184" customWidth="1"/>
    <col min="3857" max="3857" width="6.42578125" style="184" customWidth="1"/>
    <col min="3858" max="3858" width="11" style="184" customWidth="1"/>
    <col min="3859" max="3859" width="21.28515625" style="184" customWidth="1"/>
    <col min="3860" max="3860" width="6.42578125" style="184" customWidth="1"/>
    <col min="3861" max="3861" width="11" style="184" customWidth="1"/>
    <col min="3862" max="3862" width="6" style="184" customWidth="1"/>
    <col min="3863" max="3863" width="13.42578125" style="184" customWidth="1"/>
    <col min="3864" max="3864" width="12.85546875" style="184" customWidth="1"/>
    <col min="3865" max="3866" width="7.5703125" style="184" customWidth="1"/>
    <col min="3867" max="3875" width="0" style="184" hidden="1" customWidth="1"/>
    <col min="3876" max="4096" width="9.140625" style="184"/>
    <col min="4097" max="4097" width="2.140625" style="184" customWidth="1"/>
    <col min="4098" max="4098" width="5.5703125" style="184" customWidth="1"/>
    <col min="4099" max="4099" width="0" style="184" hidden="1" customWidth="1"/>
    <col min="4100" max="4100" width="21.28515625" style="184" customWidth="1"/>
    <col min="4101" max="4101" width="6.42578125" style="184" customWidth="1"/>
    <col min="4102" max="4102" width="11" style="184" customWidth="1"/>
    <col min="4103" max="4103" width="21.28515625" style="184" customWidth="1"/>
    <col min="4104" max="4104" width="6.42578125" style="184" customWidth="1"/>
    <col min="4105" max="4105" width="11" style="184" customWidth="1"/>
    <col min="4106" max="4106" width="21.28515625" style="184" customWidth="1"/>
    <col min="4107" max="4107" width="6.42578125" style="184" customWidth="1"/>
    <col min="4108" max="4108" width="11" style="184" customWidth="1"/>
    <col min="4109" max="4109" width="21.28515625" style="184" customWidth="1"/>
    <col min="4110" max="4110" width="6.42578125" style="184" customWidth="1"/>
    <col min="4111" max="4111" width="11" style="184" customWidth="1"/>
    <col min="4112" max="4112" width="21.28515625" style="184" customWidth="1"/>
    <col min="4113" max="4113" width="6.42578125" style="184" customWidth="1"/>
    <col min="4114" max="4114" width="11" style="184" customWidth="1"/>
    <col min="4115" max="4115" width="21.28515625" style="184" customWidth="1"/>
    <col min="4116" max="4116" width="6.42578125" style="184" customWidth="1"/>
    <col min="4117" max="4117" width="11" style="184" customWidth="1"/>
    <col min="4118" max="4118" width="6" style="184" customWidth="1"/>
    <col min="4119" max="4119" width="13.42578125" style="184" customWidth="1"/>
    <col min="4120" max="4120" width="12.85546875" style="184" customWidth="1"/>
    <col min="4121" max="4122" width="7.5703125" style="184" customWidth="1"/>
    <col min="4123" max="4131" width="0" style="184" hidden="1" customWidth="1"/>
    <col min="4132" max="4352" width="9.140625" style="184"/>
    <col min="4353" max="4353" width="2.140625" style="184" customWidth="1"/>
    <col min="4354" max="4354" width="5.5703125" style="184" customWidth="1"/>
    <col min="4355" max="4355" width="0" style="184" hidden="1" customWidth="1"/>
    <col min="4356" max="4356" width="21.28515625" style="184" customWidth="1"/>
    <col min="4357" max="4357" width="6.42578125" style="184" customWidth="1"/>
    <col min="4358" max="4358" width="11" style="184" customWidth="1"/>
    <col min="4359" max="4359" width="21.28515625" style="184" customWidth="1"/>
    <col min="4360" max="4360" width="6.42578125" style="184" customWidth="1"/>
    <col min="4361" max="4361" width="11" style="184" customWidth="1"/>
    <col min="4362" max="4362" width="21.28515625" style="184" customWidth="1"/>
    <col min="4363" max="4363" width="6.42578125" style="184" customWidth="1"/>
    <col min="4364" max="4364" width="11" style="184" customWidth="1"/>
    <col min="4365" max="4365" width="21.28515625" style="184" customWidth="1"/>
    <col min="4366" max="4366" width="6.42578125" style="184" customWidth="1"/>
    <col min="4367" max="4367" width="11" style="184" customWidth="1"/>
    <col min="4368" max="4368" width="21.28515625" style="184" customWidth="1"/>
    <col min="4369" max="4369" width="6.42578125" style="184" customWidth="1"/>
    <col min="4370" max="4370" width="11" style="184" customWidth="1"/>
    <col min="4371" max="4371" width="21.28515625" style="184" customWidth="1"/>
    <col min="4372" max="4372" width="6.42578125" style="184" customWidth="1"/>
    <col min="4373" max="4373" width="11" style="184" customWidth="1"/>
    <col min="4374" max="4374" width="6" style="184" customWidth="1"/>
    <col min="4375" max="4375" width="13.42578125" style="184" customWidth="1"/>
    <col min="4376" max="4376" width="12.85546875" style="184" customWidth="1"/>
    <col min="4377" max="4378" width="7.5703125" style="184" customWidth="1"/>
    <col min="4379" max="4387" width="0" style="184" hidden="1" customWidth="1"/>
    <col min="4388" max="4608" width="9.140625" style="184"/>
    <col min="4609" max="4609" width="2.140625" style="184" customWidth="1"/>
    <col min="4610" max="4610" width="5.5703125" style="184" customWidth="1"/>
    <col min="4611" max="4611" width="0" style="184" hidden="1" customWidth="1"/>
    <col min="4612" max="4612" width="21.28515625" style="184" customWidth="1"/>
    <col min="4613" max="4613" width="6.42578125" style="184" customWidth="1"/>
    <col min="4614" max="4614" width="11" style="184" customWidth="1"/>
    <col min="4615" max="4615" width="21.28515625" style="184" customWidth="1"/>
    <col min="4616" max="4616" width="6.42578125" style="184" customWidth="1"/>
    <col min="4617" max="4617" width="11" style="184" customWidth="1"/>
    <col min="4618" max="4618" width="21.28515625" style="184" customWidth="1"/>
    <col min="4619" max="4619" width="6.42578125" style="184" customWidth="1"/>
    <col min="4620" max="4620" width="11" style="184" customWidth="1"/>
    <col min="4621" max="4621" width="21.28515625" style="184" customWidth="1"/>
    <col min="4622" max="4622" width="6.42578125" style="184" customWidth="1"/>
    <col min="4623" max="4623" width="11" style="184" customWidth="1"/>
    <col min="4624" max="4624" width="21.28515625" style="184" customWidth="1"/>
    <col min="4625" max="4625" width="6.42578125" style="184" customWidth="1"/>
    <col min="4626" max="4626" width="11" style="184" customWidth="1"/>
    <col min="4627" max="4627" width="21.28515625" style="184" customWidth="1"/>
    <col min="4628" max="4628" width="6.42578125" style="184" customWidth="1"/>
    <col min="4629" max="4629" width="11" style="184" customWidth="1"/>
    <col min="4630" max="4630" width="6" style="184" customWidth="1"/>
    <col min="4631" max="4631" width="13.42578125" style="184" customWidth="1"/>
    <col min="4632" max="4632" width="12.85546875" style="184" customWidth="1"/>
    <col min="4633" max="4634" width="7.5703125" style="184" customWidth="1"/>
    <col min="4635" max="4643" width="0" style="184" hidden="1" customWidth="1"/>
    <col min="4644" max="4864" width="9.140625" style="184"/>
    <col min="4865" max="4865" width="2.140625" style="184" customWidth="1"/>
    <col min="4866" max="4866" width="5.5703125" style="184" customWidth="1"/>
    <col min="4867" max="4867" width="0" style="184" hidden="1" customWidth="1"/>
    <col min="4868" max="4868" width="21.28515625" style="184" customWidth="1"/>
    <col min="4869" max="4869" width="6.42578125" style="184" customWidth="1"/>
    <col min="4870" max="4870" width="11" style="184" customWidth="1"/>
    <col min="4871" max="4871" width="21.28515625" style="184" customWidth="1"/>
    <col min="4872" max="4872" width="6.42578125" style="184" customWidth="1"/>
    <col min="4873" max="4873" width="11" style="184" customWidth="1"/>
    <col min="4874" max="4874" width="21.28515625" style="184" customWidth="1"/>
    <col min="4875" max="4875" width="6.42578125" style="184" customWidth="1"/>
    <col min="4876" max="4876" width="11" style="184" customWidth="1"/>
    <col min="4877" max="4877" width="21.28515625" style="184" customWidth="1"/>
    <col min="4878" max="4878" width="6.42578125" style="184" customWidth="1"/>
    <col min="4879" max="4879" width="11" style="184" customWidth="1"/>
    <col min="4880" max="4880" width="21.28515625" style="184" customWidth="1"/>
    <col min="4881" max="4881" width="6.42578125" style="184" customWidth="1"/>
    <col min="4882" max="4882" width="11" style="184" customWidth="1"/>
    <col min="4883" max="4883" width="21.28515625" style="184" customWidth="1"/>
    <col min="4884" max="4884" width="6.42578125" style="184" customWidth="1"/>
    <col min="4885" max="4885" width="11" style="184" customWidth="1"/>
    <col min="4886" max="4886" width="6" style="184" customWidth="1"/>
    <col min="4887" max="4887" width="13.42578125" style="184" customWidth="1"/>
    <col min="4888" max="4888" width="12.85546875" style="184" customWidth="1"/>
    <col min="4889" max="4890" width="7.5703125" style="184" customWidth="1"/>
    <col min="4891" max="4899" width="0" style="184" hidden="1" customWidth="1"/>
    <col min="4900" max="5120" width="9.140625" style="184"/>
    <col min="5121" max="5121" width="2.140625" style="184" customWidth="1"/>
    <col min="5122" max="5122" width="5.5703125" style="184" customWidth="1"/>
    <col min="5123" max="5123" width="0" style="184" hidden="1" customWidth="1"/>
    <col min="5124" max="5124" width="21.28515625" style="184" customWidth="1"/>
    <col min="5125" max="5125" width="6.42578125" style="184" customWidth="1"/>
    <col min="5126" max="5126" width="11" style="184" customWidth="1"/>
    <col min="5127" max="5127" width="21.28515625" style="184" customWidth="1"/>
    <col min="5128" max="5128" width="6.42578125" style="184" customWidth="1"/>
    <col min="5129" max="5129" width="11" style="184" customWidth="1"/>
    <col min="5130" max="5130" width="21.28515625" style="184" customWidth="1"/>
    <col min="5131" max="5131" width="6.42578125" style="184" customWidth="1"/>
    <col min="5132" max="5132" width="11" style="184" customWidth="1"/>
    <col min="5133" max="5133" width="21.28515625" style="184" customWidth="1"/>
    <col min="5134" max="5134" width="6.42578125" style="184" customWidth="1"/>
    <col min="5135" max="5135" width="11" style="184" customWidth="1"/>
    <col min="5136" max="5136" width="21.28515625" style="184" customWidth="1"/>
    <col min="5137" max="5137" width="6.42578125" style="184" customWidth="1"/>
    <col min="5138" max="5138" width="11" style="184" customWidth="1"/>
    <col min="5139" max="5139" width="21.28515625" style="184" customWidth="1"/>
    <col min="5140" max="5140" width="6.42578125" style="184" customWidth="1"/>
    <col min="5141" max="5141" width="11" style="184" customWidth="1"/>
    <col min="5142" max="5142" width="6" style="184" customWidth="1"/>
    <col min="5143" max="5143" width="13.42578125" style="184" customWidth="1"/>
    <col min="5144" max="5144" width="12.85546875" style="184" customWidth="1"/>
    <col min="5145" max="5146" width="7.5703125" style="184" customWidth="1"/>
    <col min="5147" max="5155" width="0" style="184" hidden="1" customWidth="1"/>
    <col min="5156" max="5376" width="9.140625" style="184"/>
    <col min="5377" max="5377" width="2.140625" style="184" customWidth="1"/>
    <col min="5378" max="5378" width="5.5703125" style="184" customWidth="1"/>
    <col min="5379" max="5379" width="0" style="184" hidden="1" customWidth="1"/>
    <col min="5380" max="5380" width="21.28515625" style="184" customWidth="1"/>
    <col min="5381" max="5381" width="6.42578125" style="184" customWidth="1"/>
    <col min="5382" max="5382" width="11" style="184" customWidth="1"/>
    <col min="5383" max="5383" width="21.28515625" style="184" customWidth="1"/>
    <col min="5384" max="5384" width="6.42578125" style="184" customWidth="1"/>
    <col min="5385" max="5385" width="11" style="184" customWidth="1"/>
    <col min="5386" max="5386" width="21.28515625" style="184" customWidth="1"/>
    <col min="5387" max="5387" width="6.42578125" style="184" customWidth="1"/>
    <col min="5388" max="5388" width="11" style="184" customWidth="1"/>
    <col min="5389" max="5389" width="21.28515625" style="184" customWidth="1"/>
    <col min="5390" max="5390" width="6.42578125" style="184" customWidth="1"/>
    <col min="5391" max="5391" width="11" style="184" customWidth="1"/>
    <col min="5392" max="5392" width="21.28515625" style="184" customWidth="1"/>
    <col min="5393" max="5393" width="6.42578125" style="184" customWidth="1"/>
    <col min="5394" max="5394" width="11" style="184" customWidth="1"/>
    <col min="5395" max="5395" width="21.28515625" style="184" customWidth="1"/>
    <col min="5396" max="5396" width="6.42578125" style="184" customWidth="1"/>
    <col min="5397" max="5397" width="11" style="184" customWidth="1"/>
    <col min="5398" max="5398" width="6" style="184" customWidth="1"/>
    <col min="5399" max="5399" width="13.42578125" style="184" customWidth="1"/>
    <col min="5400" max="5400" width="12.85546875" style="184" customWidth="1"/>
    <col min="5401" max="5402" width="7.5703125" style="184" customWidth="1"/>
    <col min="5403" max="5411" width="0" style="184" hidden="1" customWidth="1"/>
    <col min="5412" max="5632" width="9.140625" style="184"/>
    <col min="5633" max="5633" width="2.140625" style="184" customWidth="1"/>
    <col min="5634" max="5634" width="5.5703125" style="184" customWidth="1"/>
    <col min="5635" max="5635" width="0" style="184" hidden="1" customWidth="1"/>
    <col min="5636" max="5636" width="21.28515625" style="184" customWidth="1"/>
    <col min="5637" max="5637" width="6.42578125" style="184" customWidth="1"/>
    <col min="5638" max="5638" width="11" style="184" customWidth="1"/>
    <col min="5639" max="5639" width="21.28515625" style="184" customWidth="1"/>
    <col min="5640" max="5640" width="6.42578125" style="184" customWidth="1"/>
    <col min="5641" max="5641" width="11" style="184" customWidth="1"/>
    <col min="5642" max="5642" width="21.28515625" style="184" customWidth="1"/>
    <col min="5643" max="5643" width="6.42578125" style="184" customWidth="1"/>
    <col min="5644" max="5644" width="11" style="184" customWidth="1"/>
    <col min="5645" max="5645" width="21.28515625" style="184" customWidth="1"/>
    <col min="5646" max="5646" width="6.42578125" style="184" customWidth="1"/>
    <col min="5647" max="5647" width="11" style="184" customWidth="1"/>
    <col min="5648" max="5648" width="21.28515625" style="184" customWidth="1"/>
    <col min="5649" max="5649" width="6.42578125" style="184" customWidth="1"/>
    <col min="5650" max="5650" width="11" style="184" customWidth="1"/>
    <col min="5651" max="5651" width="21.28515625" style="184" customWidth="1"/>
    <col min="5652" max="5652" width="6.42578125" style="184" customWidth="1"/>
    <col min="5653" max="5653" width="11" style="184" customWidth="1"/>
    <col min="5654" max="5654" width="6" style="184" customWidth="1"/>
    <col min="5655" max="5655" width="13.42578125" style="184" customWidth="1"/>
    <col min="5656" max="5656" width="12.85546875" style="184" customWidth="1"/>
    <col min="5657" max="5658" width="7.5703125" style="184" customWidth="1"/>
    <col min="5659" max="5667" width="0" style="184" hidden="1" customWidth="1"/>
    <col min="5668" max="5888" width="9.140625" style="184"/>
    <col min="5889" max="5889" width="2.140625" style="184" customWidth="1"/>
    <col min="5890" max="5890" width="5.5703125" style="184" customWidth="1"/>
    <col min="5891" max="5891" width="0" style="184" hidden="1" customWidth="1"/>
    <col min="5892" max="5892" width="21.28515625" style="184" customWidth="1"/>
    <col min="5893" max="5893" width="6.42578125" style="184" customWidth="1"/>
    <col min="5894" max="5894" width="11" style="184" customWidth="1"/>
    <col min="5895" max="5895" width="21.28515625" style="184" customWidth="1"/>
    <col min="5896" max="5896" width="6.42578125" style="184" customWidth="1"/>
    <col min="5897" max="5897" width="11" style="184" customWidth="1"/>
    <col min="5898" max="5898" width="21.28515625" style="184" customWidth="1"/>
    <col min="5899" max="5899" width="6.42578125" style="184" customWidth="1"/>
    <col min="5900" max="5900" width="11" style="184" customWidth="1"/>
    <col min="5901" max="5901" width="21.28515625" style="184" customWidth="1"/>
    <col min="5902" max="5902" width="6.42578125" style="184" customWidth="1"/>
    <col min="5903" max="5903" width="11" style="184" customWidth="1"/>
    <col min="5904" max="5904" width="21.28515625" style="184" customWidth="1"/>
    <col min="5905" max="5905" width="6.42578125" style="184" customWidth="1"/>
    <col min="5906" max="5906" width="11" style="184" customWidth="1"/>
    <col min="5907" max="5907" width="21.28515625" style="184" customWidth="1"/>
    <col min="5908" max="5908" width="6.42578125" style="184" customWidth="1"/>
    <col min="5909" max="5909" width="11" style="184" customWidth="1"/>
    <col min="5910" max="5910" width="6" style="184" customWidth="1"/>
    <col min="5911" max="5911" width="13.42578125" style="184" customWidth="1"/>
    <col min="5912" max="5912" width="12.85546875" style="184" customWidth="1"/>
    <col min="5913" max="5914" width="7.5703125" style="184" customWidth="1"/>
    <col min="5915" max="5923" width="0" style="184" hidden="1" customWidth="1"/>
    <col min="5924" max="6144" width="9.140625" style="184"/>
    <col min="6145" max="6145" width="2.140625" style="184" customWidth="1"/>
    <col min="6146" max="6146" width="5.5703125" style="184" customWidth="1"/>
    <col min="6147" max="6147" width="0" style="184" hidden="1" customWidth="1"/>
    <col min="6148" max="6148" width="21.28515625" style="184" customWidth="1"/>
    <col min="6149" max="6149" width="6.42578125" style="184" customWidth="1"/>
    <col min="6150" max="6150" width="11" style="184" customWidth="1"/>
    <col min="6151" max="6151" width="21.28515625" style="184" customWidth="1"/>
    <col min="6152" max="6152" width="6.42578125" style="184" customWidth="1"/>
    <col min="6153" max="6153" width="11" style="184" customWidth="1"/>
    <col min="6154" max="6154" width="21.28515625" style="184" customWidth="1"/>
    <col min="6155" max="6155" width="6.42578125" style="184" customWidth="1"/>
    <col min="6156" max="6156" width="11" style="184" customWidth="1"/>
    <col min="6157" max="6157" width="21.28515625" style="184" customWidth="1"/>
    <col min="6158" max="6158" width="6.42578125" style="184" customWidth="1"/>
    <col min="6159" max="6159" width="11" style="184" customWidth="1"/>
    <col min="6160" max="6160" width="21.28515625" style="184" customWidth="1"/>
    <col min="6161" max="6161" width="6.42578125" style="184" customWidth="1"/>
    <col min="6162" max="6162" width="11" style="184" customWidth="1"/>
    <col min="6163" max="6163" width="21.28515625" style="184" customWidth="1"/>
    <col min="6164" max="6164" width="6.42578125" style="184" customWidth="1"/>
    <col min="6165" max="6165" width="11" style="184" customWidth="1"/>
    <col min="6166" max="6166" width="6" style="184" customWidth="1"/>
    <col min="6167" max="6167" width="13.42578125" style="184" customWidth="1"/>
    <col min="6168" max="6168" width="12.85546875" style="184" customWidth="1"/>
    <col min="6169" max="6170" width="7.5703125" style="184" customWidth="1"/>
    <col min="6171" max="6179" width="0" style="184" hidden="1" customWidth="1"/>
    <col min="6180" max="6400" width="9.140625" style="184"/>
    <col min="6401" max="6401" width="2.140625" style="184" customWidth="1"/>
    <col min="6402" max="6402" width="5.5703125" style="184" customWidth="1"/>
    <col min="6403" max="6403" width="0" style="184" hidden="1" customWidth="1"/>
    <col min="6404" max="6404" width="21.28515625" style="184" customWidth="1"/>
    <col min="6405" max="6405" width="6.42578125" style="184" customWidth="1"/>
    <col min="6406" max="6406" width="11" style="184" customWidth="1"/>
    <col min="6407" max="6407" width="21.28515625" style="184" customWidth="1"/>
    <col min="6408" max="6408" width="6.42578125" style="184" customWidth="1"/>
    <col min="6409" max="6409" width="11" style="184" customWidth="1"/>
    <col min="6410" max="6410" width="21.28515625" style="184" customWidth="1"/>
    <col min="6411" max="6411" width="6.42578125" style="184" customWidth="1"/>
    <col min="6412" max="6412" width="11" style="184" customWidth="1"/>
    <col min="6413" max="6413" width="21.28515625" style="184" customWidth="1"/>
    <col min="6414" max="6414" width="6.42578125" style="184" customWidth="1"/>
    <col min="6415" max="6415" width="11" style="184" customWidth="1"/>
    <col min="6416" max="6416" width="21.28515625" style="184" customWidth="1"/>
    <col min="6417" max="6417" width="6.42578125" style="184" customWidth="1"/>
    <col min="6418" max="6418" width="11" style="184" customWidth="1"/>
    <col min="6419" max="6419" width="21.28515625" style="184" customWidth="1"/>
    <col min="6420" max="6420" width="6.42578125" style="184" customWidth="1"/>
    <col min="6421" max="6421" width="11" style="184" customWidth="1"/>
    <col min="6422" max="6422" width="6" style="184" customWidth="1"/>
    <col min="6423" max="6423" width="13.42578125" style="184" customWidth="1"/>
    <col min="6424" max="6424" width="12.85546875" style="184" customWidth="1"/>
    <col min="6425" max="6426" width="7.5703125" style="184" customWidth="1"/>
    <col min="6427" max="6435" width="0" style="184" hidden="1" customWidth="1"/>
    <col min="6436" max="6656" width="9.140625" style="184"/>
    <col min="6657" max="6657" width="2.140625" style="184" customWidth="1"/>
    <col min="6658" max="6658" width="5.5703125" style="184" customWidth="1"/>
    <col min="6659" max="6659" width="0" style="184" hidden="1" customWidth="1"/>
    <col min="6660" max="6660" width="21.28515625" style="184" customWidth="1"/>
    <col min="6661" max="6661" width="6.42578125" style="184" customWidth="1"/>
    <col min="6662" max="6662" width="11" style="184" customWidth="1"/>
    <col min="6663" max="6663" width="21.28515625" style="184" customWidth="1"/>
    <col min="6664" max="6664" width="6.42578125" style="184" customWidth="1"/>
    <col min="6665" max="6665" width="11" style="184" customWidth="1"/>
    <col min="6666" max="6666" width="21.28515625" style="184" customWidth="1"/>
    <col min="6667" max="6667" width="6.42578125" style="184" customWidth="1"/>
    <col min="6668" max="6668" width="11" style="184" customWidth="1"/>
    <col min="6669" max="6669" width="21.28515625" style="184" customWidth="1"/>
    <col min="6670" max="6670" width="6.42578125" style="184" customWidth="1"/>
    <col min="6671" max="6671" width="11" style="184" customWidth="1"/>
    <col min="6672" max="6672" width="21.28515625" style="184" customWidth="1"/>
    <col min="6673" max="6673" width="6.42578125" style="184" customWidth="1"/>
    <col min="6674" max="6674" width="11" style="184" customWidth="1"/>
    <col min="6675" max="6675" width="21.28515625" style="184" customWidth="1"/>
    <col min="6676" max="6676" width="6.42578125" style="184" customWidth="1"/>
    <col min="6677" max="6677" width="11" style="184" customWidth="1"/>
    <col min="6678" max="6678" width="6" style="184" customWidth="1"/>
    <col min="6679" max="6679" width="13.42578125" style="184" customWidth="1"/>
    <col min="6680" max="6680" width="12.85546875" style="184" customWidth="1"/>
    <col min="6681" max="6682" width="7.5703125" style="184" customWidth="1"/>
    <col min="6683" max="6691" width="0" style="184" hidden="1" customWidth="1"/>
    <col min="6692" max="6912" width="9.140625" style="184"/>
    <col min="6913" max="6913" width="2.140625" style="184" customWidth="1"/>
    <col min="6914" max="6914" width="5.5703125" style="184" customWidth="1"/>
    <col min="6915" max="6915" width="0" style="184" hidden="1" customWidth="1"/>
    <col min="6916" max="6916" width="21.28515625" style="184" customWidth="1"/>
    <col min="6917" max="6917" width="6.42578125" style="184" customWidth="1"/>
    <col min="6918" max="6918" width="11" style="184" customWidth="1"/>
    <col min="6919" max="6919" width="21.28515625" style="184" customWidth="1"/>
    <col min="6920" max="6920" width="6.42578125" style="184" customWidth="1"/>
    <col min="6921" max="6921" width="11" style="184" customWidth="1"/>
    <col min="6922" max="6922" width="21.28515625" style="184" customWidth="1"/>
    <col min="6923" max="6923" width="6.42578125" style="184" customWidth="1"/>
    <col min="6924" max="6924" width="11" style="184" customWidth="1"/>
    <col min="6925" max="6925" width="21.28515625" style="184" customWidth="1"/>
    <col min="6926" max="6926" width="6.42578125" style="184" customWidth="1"/>
    <col min="6927" max="6927" width="11" style="184" customWidth="1"/>
    <col min="6928" max="6928" width="21.28515625" style="184" customWidth="1"/>
    <col min="6929" max="6929" width="6.42578125" style="184" customWidth="1"/>
    <col min="6930" max="6930" width="11" style="184" customWidth="1"/>
    <col min="6931" max="6931" width="21.28515625" style="184" customWidth="1"/>
    <col min="6932" max="6932" width="6.42578125" style="184" customWidth="1"/>
    <col min="6933" max="6933" width="11" style="184" customWidth="1"/>
    <col min="6934" max="6934" width="6" style="184" customWidth="1"/>
    <col min="6935" max="6935" width="13.42578125" style="184" customWidth="1"/>
    <col min="6936" max="6936" width="12.85546875" style="184" customWidth="1"/>
    <col min="6937" max="6938" width="7.5703125" style="184" customWidth="1"/>
    <col min="6939" max="6947" width="0" style="184" hidden="1" customWidth="1"/>
    <col min="6948" max="7168" width="9.140625" style="184"/>
    <col min="7169" max="7169" width="2.140625" style="184" customWidth="1"/>
    <col min="7170" max="7170" width="5.5703125" style="184" customWidth="1"/>
    <col min="7171" max="7171" width="0" style="184" hidden="1" customWidth="1"/>
    <col min="7172" max="7172" width="21.28515625" style="184" customWidth="1"/>
    <col min="7173" max="7173" width="6.42578125" style="184" customWidth="1"/>
    <col min="7174" max="7174" width="11" style="184" customWidth="1"/>
    <col min="7175" max="7175" width="21.28515625" style="184" customWidth="1"/>
    <col min="7176" max="7176" width="6.42578125" style="184" customWidth="1"/>
    <col min="7177" max="7177" width="11" style="184" customWidth="1"/>
    <col min="7178" max="7178" width="21.28515625" style="184" customWidth="1"/>
    <col min="7179" max="7179" width="6.42578125" style="184" customWidth="1"/>
    <col min="7180" max="7180" width="11" style="184" customWidth="1"/>
    <col min="7181" max="7181" width="21.28515625" style="184" customWidth="1"/>
    <col min="7182" max="7182" width="6.42578125" style="184" customWidth="1"/>
    <col min="7183" max="7183" width="11" style="184" customWidth="1"/>
    <col min="7184" max="7184" width="21.28515625" style="184" customWidth="1"/>
    <col min="7185" max="7185" width="6.42578125" style="184" customWidth="1"/>
    <col min="7186" max="7186" width="11" style="184" customWidth="1"/>
    <col min="7187" max="7187" width="21.28515625" style="184" customWidth="1"/>
    <col min="7188" max="7188" width="6.42578125" style="184" customWidth="1"/>
    <col min="7189" max="7189" width="11" style="184" customWidth="1"/>
    <col min="7190" max="7190" width="6" style="184" customWidth="1"/>
    <col min="7191" max="7191" width="13.42578125" style="184" customWidth="1"/>
    <col min="7192" max="7192" width="12.85546875" style="184" customWidth="1"/>
    <col min="7193" max="7194" width="7.5703125" style="184" customWidth="1"/>
    <col min="7195" max="7203" width="0" style="184" hidden="1" customWidth="1"/>
    <col min="7204" max="7424" width="9.140625" style="184"/>
    <col min="7425" max="7425" width="2.140625" style="184" customWidth="1"/>
    <col min="7426" max="7426" width="5.5703125" style="184" customWidth="1"/>
    <col min="7427" max="7427" width="0" style="184" hidden="1" customWidth="1"/>
    <col min="7428" max="7428" width="21.28515625" style="184" customWidth="1"/>
    <col min="7429" max="7429" width="6.42578125" style="184" customWidth="1"/>
    <col min="7430" max="7430" width="11" style="184" customWidth="1"/>
    <col min="7431" max="7431" width="21.28515625" style="184" customWidth="1"/>
    <col min="7432" max="7432" width="6.42578125" style="184" customWidth="1"/>
    <col min="7433" max="7433" width="11" style="184" customWidth="1"/>
    <col min="7434" max="7434" width="21.28515625" style="184" customWidth="1"/>
    <col min="7435" max="7435" width="6.42578125" style="184" customWidth="1"/>
    <col min="7436" max="7436" width="11" style="184" customWidth="1"/>
    <col min="7437" max="7437" width="21.28515625" style="184" customWidth="1"/>
    <col min="7438" max="7438" width="6.42578125" style="184" customWidth="1"/>
    <col min="7439" max="7439" width="11" style="184" customWidth="1"/>
    <col min="7440" max="7440" width="21.28515625" style="184" customWidth="1"/>
    <col min="7441" max="7441" width="6.42578125" style="184" customWidth="1"/>
    <col min="7442" max="7442" width="11" style="184" customWidth="1"/>
    <col min="7443" max="7443" width="21.28515625" style="184" customWidth="1"/>
    <col min="7444" max="7444" width="6.42578125" style="184" customWidth="1"/>
    <col min="7445" max="7445" width="11" style="184" customWidth="1"/>
    <col min="7446" max="7446" width="6" style="184" customWidth="1"/>
    <col min="7447" max="7447" width="13.42578125" style="184" customWidth="1"/>
    <col min="7448" max="7448" width="12.85546875" style="184" customWidth="1"/>
    <col min="7449" max="7450" width="7.5703125" style="184" customWidth="1"/>
    <col min="7451" max="7459" width="0" style="184" hidden="1" customWidth="1"/>
    <col min="7460" max="7680" width="9.140625" style="184"/>
    <col min="7681" max="7681" width="2.140625" style="184" customWidth="1"/>
    <col min="7682" max="7682" width="5.5703125" style="184" customWidth="1"/>
    <col min="7683" max="7683" width="0" style="184" hidden="1" customWidth="1"/>
    <col min="7684" max="7684" width="21.28515625" style="184" customWidth="1"/>
    <col min="7685" max="7685" width="6.42578125" style="184" customWidth="1"/>
    <col min="7686" max="7686" width="11" style="184" customWidth="1"/>
    <col min="7687" max="7687" width="21.28515625" style="184" customWidth="1"/>
    <col min="7688" max="7688" width="6.42578125" style="184" customWidth="1"/>
    <col min="7689" max="7689" width="11" style="184" customWidth="1"/>
    <col min="7690" max="7690" width="21.28515625" style="184" customWidth="1"/>
    <col min="7691" max="7691" width="6.42578125" style="184" customWidth="1"/>
    <col min="7692" max="7692" width="11" style="184" customWidth="1"/>
    <col min="7693" max="7693" width="21.28515625" style="184" customWidth="1"/>
    <col min="7694" max="7694" width="6.42578125" style="184" customWidth="1"/>
    <col min="7695" max="7695" width="11" style="184" customWidth="1"/>
    <col min="7696" max="7696" width="21.28515625" style="184" customWidth="1"/>
    <col min="7697" max="7697" width="6.42578125" style="184" customWidth="1"/>
    <col min="7698" max="7698" width="11" style="184" customWidth="1"/>
    <col min="7699" max="7699" width="21.28515625" style="184" customWidth="1"/>
    <col min="7700" max="7700" width="6.42578125" style="184" customWidth="1"/>
    <col min="7701" max="7701" width="11" style="184" customWidth="1"/>
    <col min="7702" max="7702" width="6" style="184" customWidth="1"/>
    <col min="7703" max="7703" width="13.42578125" style="184" customWidth="1"/>
    <col min="7704" max="7704" width="12.85546875" style="184" customWidth="1"/>
    <col min="7705" max="7706" width="7.5703125" style="184" customWidth="1"/>
    <col min="7707" max="7715" width="0" style="184" hidden="1" customWidth="1"/>
    <col min="7716" max="7936" width="9.140625" style="184"/>
    <col min="7937" max="7937" width="2.140625" style="184" customWidth="1"/>
    <col min="7938" max="7938" width="5.5703125" style="184" customWidth="1"/>
    <col min="7939" max="7939" width="0" style="184" hidden="1" customWidth="1"/>
    <col min="7940" max="7940" width="21.28515625" style="184" customWidth="1"/>
    <col min="7941" max="7941" width="6.42578125" style="184" customWidth="1"/>
    <col min="7942" max="7942" width="11" style="184" customWidth="1"/>
    <col min="7943" max="7943" width="21.28515625" style="184" customWidth="1"/>
    <col min="7944" max="7944" width="6.42578125" style="184" customWidth="1"/>
    <col min="7945" max="7945" width="11" style="184" customWidth="1"/>
    <col min="7946" max="7946" width="21.28515625" style="184" customWidth="1"/>
    <col min="7947" max="7947" width="6.42578125" style="184" customWidth="1"/>
    <col min="7948" max="7948" width="11" style="184" customWidth="1"/>
    <col min="7949" max="7949" width="21.28515625" style="184" customWidth="1"/>
    <col min="7950" max="7950" width="6.42578125" style="184" customWidth="1"/>
    <col min="7951" max="7951" width="11" style="184" customWidth="1"/>
    <col min="7952" max="7952" width="21.28515625" style="184" customWidth="1"/>
    <col min="7953" max="7953" width="6.42578125" style="184" customWidth="1"/>
    <col min="7954" max="7954" width="11" style="184" customWidth="1"/>
    <col min="7955" max="7955" width="21.28515625" style="184" customWidth="1"/>
    <col min="7956" max="7956" width="6.42578125" style="184" customWidth="1"/>
    <col min="7957" max="7957" width="11" style="184" customWidth="1"/>
    <col min="7958" max="7958" width="6" style="184" customWidth="1"/>
    <col min="7959" max="7959" width="13.42578125" style="184" customWidth="1"/>
    <col min="7960" max="7960" width="12.85546875" style="184" customWidth="1"/>
    <col min="7961" max="7962" width="7.5703125" style="184" customWidth="1"/>
    <col min="7963" max="7971" width="0" style="184" hidden="1" customWidth="1"/>
    <col min="7972" max="8192" width="9.140625" style="184"/>
    <col min="8193" max="8193" width="2.140625" style="184" customWidth="1"/>
    <col min="8194" max="8194" width="5.5703125" style="184" customWidth="1"/>
    <col min="8195" max="8195" width="0" style="184" hidden="1" customWidth="1"/>
    <col min="8196" max="8196" width="21.28515625" style="184" customWidth="1"/>
    <col min="8197" max="8197" width="6.42578125" style="184" customWidth="1"/>
    <col min="8198" max="8198" width="11" style="184" customWidth="1"/>
    <col min="8199" max="8199" width="21.28515625" style="184" customWidth="1"/>
    <col min="8200" max="8200" width="6.42578125" style="184" customWidth="1"/>
    <col min="8201" max="8201" width="11" style="184" customWidth="1"/>
    <col min="8202" max="8202" width="21.28515625" style="184" customWidth="1"/>
    <col min="8203" max="8203" width="6.42578125" style="184" customWidth="1"/>
    <col min="8204" max="8204" width="11" style="184" customWidth="1"/>
    <col min="8205" max="8205" width="21.28515625" style="184" customWidth="1"/>
    <col min="8206" max="8206" width="6.42578125" style="184" customWidth="1"/>
    <col min="8207" max="8207" width="11" style="184" customWidth="1"/>
    <col min="8208" max="8208" width="21.28515625" style="184" customWidth="1"/>
    <col min="8209" max="8209" width="6.42578125" style="184" customWidth="1"/>
    <col min="8210" max="8210" width="11" style="184" customWidth="1"/>
    <col min="8211" max="8211" width="21.28515625" style="184" customWidth="1"/>
    <col min="8212" max="8212" width="6.42578125" style="184" customWidth="1"/>
    <col min="8213" max="8213" width="11" style="184" customWidth="1"/>
    <col min="8214" max="8214" width="6" style="184" customWidth="1"/>
    <col min="8215" max="8215" width="13.42578125" style="184" customWidth="1"/>
    <col min="8216" max="8216" width="12.85546875" style="184" customWidth="1"/>
    <col min="8217" max="8218" width="7.5703125" style="184" customWidth="1"/>
    <col min="8219" max="8227" width="0" style="184" hidden="1" customWidth="1"/>
    <col min="8228" max="8448" width="9.140625" style="184"/>
    <col min="8449" max="8449" width="2.140625" style="184" customWidth="1"/>
    <col min="8450" max="8450" width="5.5703125" style="184" customWidth="1"/>
    <col min="8451" max="8451" width="0" style="184" hidden="1" customWidth="1"/>
    <col min="8452" max="8452" width="21.28515625" style="184" customWidth="1"/>
    <col min="8453" max="8453" width="6.42578125" style="184" customWidth="1"/>
    <col min="8454" max="8454" width="11" style="184" customWidth="1"/>
    <col min="8455" max="8455" width="21.28515625" style="184" customWidth="1"/>
    <col min="8456" max="8456" width="6.42578125" style="184" customWidth="1"/>
    <col min="8457" max="8457" width="11" style="184" customWidth="1"/>
    <col min="8458" max="8458" width="21.28515625" style="184" customWidth="1"/>
    <col min="8459" max="8459" width="6.42578125" style="184" customWidth="1"/>
    <col min="8460" max="8460" width="11" style="184" customWidth="1"/>
    <col min="8461" max="8461" width="21.28515625" style="184" customWidth="1"/>
    <col min="8462" max="8462" width="6.42578125" style="184" customWidth="1"/>
    <col min="8463" max="8463" width="11" style="184" customWidth="1"/>
    <col min="8464" max="8464" width="21.28515625" style="184" customWidth="1"/>
    <col min="8465" max="8465" width="6.42578125" style="184" customWidth="1"/>
    <col min="8466" max="8466" width="11" style="184" customWidth="1"/>
    <col min="8467" max="8467" width="21.28515625" style="184" customWidth="1"/>
    <col min="8468" max="8468" width="6.42578125" style="184" customWidth="1"/>
    <col min="8469" max="8469" width="11" style="184" customWidth="1"/>
    <col min="8470" max="8470" width="6" style="184" customWidth="1"/>
    <col min="8471" max="8471" width="13.42578125" style="184" customWidth="1"/>
    <col min="8472" max="8472" width="12.85546875" style="184" customWidth="1"/>
    <col min="8473" max="8474" width="7.5703125" style="184" customWidth="1"/>
    <col min="8475" max="8483" width="0" style="184" hidden="1" customWidth="1"/>
    <col min="8484" max="8704" width="9.140625" style="184"/>
    <col min="8705" max="8705" width="2.140625" style="184" customWidth="1"/>
    <col min="8706" max="8706" width="5.5703125" style="184" customWidth="1"/>
    <col min="8707" max="8707" width="0" style="184" hidden="1" customWidth="1"/>
    <col min="8708" max="8708" width="21.28515625" style="184" customWidth="1"/>
    <col min="8709" max="8709" width="6.42578125" style="184" customWidth="1"/>
    <col min="8710" max="8710" width="11" style="184" customWidth="1"/>
    <col min="8711" max="8711" width="21.28515625" style="184" customWidth="1"/>
    <col min="8712" max="8712" width="6.42578125" style="184" customWidth="1"/>
    <col min="8713" max="8713" width="11" style="184" customWidth="1"/>
    <col min="8714" max="8714" width="21.28515625" style="184" customWidth="1"/>
    <col min="8715" max="8715" width="6.42578125" style="184" customWidth="1"/>
    <col min="8716" max="8716" width="11" style="184" customWidth="1"/>
    <col min="8717" max="8717" width="21.28515625" style="184" customWidth="1"/>
    <col min="8718" max="8718" width="6.42578125" style="184" customWidth="1"/>
    <col min="8719" max="8719" width="11" style="184" customWidth="1"/>
    <col min="8720" max="8720" width="21.28515625" style="184" customWidth="1"/>
    <col min="8721" max="8721" width="6.42578125" style="184" customWidth="1"/>
    <col min="8722" max="8722" width="11" style="184" customWidth="1"/>
    <col min="8723" max="8723" width="21.28515625" style="184" customWidth="1"/>
    <col min="8724" max="8724" width="6.42578125" style="184" customWidth="1"/>
    <col min="8725" max="8725" width="11" style="184" customWidth="1"/>
    <col min="8726" max="8726" width="6" style="184" customWidth="1"/>
    <col min="8727" max="8727" width="13.42578125" style="184" customWidth="1"/>
    <col min="8728" max="8728" width="12.85546875" style="184" customWidth="1"/>
    <col min="8729" max="8730" width="7.5703125" style="184" customWidth="1"/>
    <col min="8731" max="8739" width="0" style="184" hidden="1" customWidth="1"/>
    <col min="8740" max="8960" width="9.140625" style="184"/>
    <col min="8961" max="8961" width="2.140625" style="184" customWidth="1"/>
    <col min="8962" max="8962" width="5.5703125" style="184" customWidth="1"/>
    <col min="8963" max="8963" width="0" style="184" hidden="1" customWidth="1"/>
    <col min="8964" max="8964" width="21.28515625" style="184" customWidth="1"/>
    <col min="8965" max="8965" width="6.42578125" style="184" customWidth="1"/>
    <col min="8966" max="8966" width="11" style="184" customWidth="1"/>
    <col min="8967" max="8967" width="21.28515625" style="184" customWidth="1"/>
    <col min="8968" max="8968" width="6.42578125" style="184" customWidth="1"/>
    <col min="8969" max="8969" width="11" style="184" customWidth="1"/>
    <col min="8970" max="8970" width="21.28515625" style="184" customWidth="1"/>
    <col min="8971" max="8971" width="6.42578125" style="184" customWidth="1"/>
    <col min="8972" max="8972" width="11" style="184" customWidth="1"/>
    <col min="8973" max="8973" width="21.28515625" style="184" customWidth="1"/>
    <col min="8974" max="8974" width="6.42578125" style="184" customWidth="1"/>
    <col min="8975" max="8975" width="11" style="184" customWidth="1"/>
    <col min="8976" max="8976" width="21.28515625" style="184" customWidth="1"/>
    <col min="8977" max="8977" width="6.42578125" style="184" customWidth="1"/>
    <col min="8978" max="8978" width="11" style="184" customWidth="1"/>
    <col min="8979" max="8979" width="21.28515625" style="184" customWidth="1"/>
    <col min="8980" max="8980" width="6.42578125" style="184" customWidth="1"/>
    <col min="8981" max="8981" width="11" style="184" customWidth="1"/>
    <col min="8982" max="8982" width="6" style="184" customWidth="1"/>
    <col min="8983" max="8983" width="13.42578125" style="184" customWidth="1"/>
    <col min="8984" max="8984" width="12.85546875" style="184" customWidth="1"/>
    <col min="8985" max="8986" width="7.5703125" style="184" customWidth="1"/>
    <col min="8987" max="8995" width="0" style="184" hidden="1" customWidth="1"/>
    <col min="8996" max="9216" width="9.140625" style="184"/>
    <col min="9217" max="9217" width="2.140625" style="184" customWidth="1"/>
    <col min="9218" max="9218" width="5.5703125" style="184" customWidth="1"/>
    <col min="9219" max="9219" width="0" style="184" hidden="1" customWidth="1"/>
    <col min="9220" max="9220" width="21.28515625" style="184" customWidth="1"/>
    <col min="9221" max="9221" width="6.42578125" style="184" customWidth="1"/>
    <col min="9222" max="9222" width="11" style="184" customWidth="1"/>
    <col min="9223" max="9223" width="21.28515625" style="184" customWidth="1"/>
    <col min="9224" max="9224" width="6.42578125" style="184" customWidth="1"/>
    <col min="9225" max="9225" width="11" style="184" customWidth="1"/>
    <col min="9226" max="9226" width="21.28515625" style="184" customWidth="1"/>
    <col min="9227" max="9227" width="6.42578125" style="184" customWidth="1"/>
    <col min="9228" max="9228" width="11" style="184" customWidth="1"/>
    <col min="9229" max="9229" width="21.28515625" style="184" customWidth="1"/>
    <col min="9230" max="9230" width="6.42578125" style="184" customWidth="1"/>
    <col min="9231" max="9231" width="11" style="184" customWidth="1"/>
    <col min="9232" max="9232" width="21.28515625" style="184" customWidth="1"/>
    <col min="9233" max="9233" width="6.42578125" style="184" customWidth="1"/>
    <col min="9234" max="9234" width="11" style="184" customWidth="1"/>
    <col min="9235" max="9235" width="21.28515625" style="184" customWidth="1"/>
    <col min="9236" max="9236" width="6.42578125" style="184" customWidth="1"/>
    <col min="9237" max="9237" width="11" style="184" customWidth="1"/>
    <col min="9238" max="9238" width="6" style="184" customWidth="1"/>
    <col min="9239" max="9239" width="13.42578125" style="184" customWidth="1"/>
    <col min="9240" max="9240" width="12.85546875" style="184" customWidth="1"/>
    <col min="9241" max="9242" width="7.5703125" style="184" customWidth="1"/>
    <col min="9243" max="9251" width="0" style="184" hidden="1" customWidth="1"/>
    <col min="9252" max="9472" width="9.140625" style="184"/>
    <col min="9473" max="9473" width="2.140625" style="184" customWidth="1"/>
    <col min="9474" max="9474" width="5.5703125" style="184" customWidth="1"/>
    <col min="9475" max="9475" width="0" style="184" hidden="1" customWidth="1"/>
    <col min="9476" max="9476" width="21.28515625" style="184" customWidth="1"/>
    <col min="9477" max="9477" width="6.42578125" style="184" customWidth="1"/>
    <col min="9478" max="9478" width="11" style="184" customWidth="1"/>
    <col min="9479" max="9479" width="21.28515625" style="184" customWidth="1"/>
    <col min="9480" max="9480" width="6.42578125" style="184" customWidth="1"/>
    <col min="9481" max="9481" width="11" style="184" customWidth="1"/>
    <col min="9482" max="9482" width="21.28515625" style="184" customWidth="1"/>
    <col min="9483" max="9483" width="6.42578125" style="184" customWidth="1"/>
    <col min="9484" max="9484" width="11" style="184" customWidth="1"/>
    <col min="9485" max="9485" width="21.28515625" style="184" customWidth="1"/>
    <col min="9486" max="9486" width="6.42578125" style="184" customWidth="1"/>
    <col min="9487" max="9487" width="11" style="184" customWidth="1"/>
    <col min="9488" max="9488" width="21.28515625" style="184" customWidth="1"/>
    <col min="9489" max="9489" width="6.42578125" style="184" customWidth="1"/>
    <col min="9490" max="9490" width="11" style="184" customWidth="1"/>
    <col min="9491" max="9491" width="21.28515625" style="184" customWidth="1"/>
    <col min="9492" max="9492" width="6.42578125" style="184" customWidth="1"/>
    <col min="9493" max="9493" width="11" style="184" customWidth="1"/>
    <col min="9494" max="9494" width="6" style="184" customWidth="1"/>
    <col min="9495" max="9495" width="13.42578125" style="184" customWidth="1"/>
    <col min="9496" max="9496" width="12.85546875" style="184" customWidth="1"/>
    <col min="9497" max="9498" width="7.5703125" style="184" customWidth="1"/>
    <col min="9499" max="9507" width="0" style="184" hidden="1" customWidth="1"/>
    <col min="9508" max="9728" width="9.140625" style="184"/>
    <col min="9729" max="9729" width="2.140625" style="184" customWidth="1"/>
    <col min="9730" max="9730" width="5.5703125" style="184" customWidth="1"/>
    <col min="9731" max="9731" width="0" style="184" hidden="1" customWidth="1"/>
    <col min="9732" max="9732" width="21.28515625" style="184" customWidth="1"/>
    <col min="9733" max="9733" width="6.42578125" style="184" customWidth="1"/>
    <col min="9734" max="9734" width="11" style="184" customWidth="1"/>
    <col min="9735" max="9735" width="21.28515625" style="184" customWidth="1"/>
    <col min="9736" max="9736" width="6.42578125" style="184" customWidth="1"/>
    <col min="9737" max="9737" width="11" style="184" customWidth="1"/>
    <col min="9738" max="9738" width="21.28515625" style="184" customWidth="1"/>
    <col min="9739" max="9739" width="6.42578125" style="184" customWidth="1"/>
    <col min="9740" max="9740" width="11" style="184" customWidth="1"/>
    <col min="9741" max="9741" width="21.28515625" style="184" customWidth="1"/>
    <col min="9742" max="9742" width="6.42578125" style="184" customWidth="1"/>
    <col min="9743" max="9743" width="11" style="184" customWidth="1"/>
    <col min="9744" max="9744" width="21.28515625" style="184" customWidth="1"/>
    <col min="9745" max="9745" width="6.42578125" style="184" customWidth="1"/>
    <col min="9746" max="9746" width="11" style="184" customWidth="1"/>
    <col min="9747" max="9747" width="21.28515625" style="184" customWidth="1"/>
    <col min="9748" max="9748" width="6.42578125" style="184" customWidth="1"/>
    <col min="9749" max="9749" width="11" style="184" customWidth="1"/>
    <col min="9750" max="9750" width="6" style="184" customWidth="1"/>
    <col min="9751" max="9751" width="13.42578125" style="184" customWidth="1"/>
    <col min="9752" max="9752" width="12.85546875" style="184" customWidth="1"/>
    <col min="9753" max="9754" width="7.5703125" style="184" customWidth="1"/>
    <col min="9755" max="9763" width="0" style="184" hidden="1" customWidth="1"/>
    <col min="9764" max="9984" width="9.140625" style="184"/>
    <col min="9985" max="9985" width="2.140625" style="184" customWidth="1"/>
    <col min="9986" max="9986" width="5.5703125" style="184" customWidth="1"/>
    <col min="9987" max="9987" width="0" style="184" hidden="1" customWidth="1"/>
    <col min="9988" max="9988" width="21.28515625" style="184" customWidth="1"/>
    <col min="9989" max="9989" width="6.42578125" style="184" customWidth="1"/>
    <col min="9990" max="9990" width="11" style="184" customWidth="1"/>
    <col min="9991" max="9991" width="21.28515625" style="184" customWidth="1"/>
    <col min="9992" max="9992" width="6.42578125" style="184" customWidth="1"/>
    <col min="9993" max="9993" width="11" style="184" customWidth="1"/>
    <col min="9994" max="9994" width="21.28515625" style="184" customWidth="1"/>
    <col min="9995" max="9995" width="6.42578125" style="184" customWidth="1"/>
    <col min="9996" max="9996" width="11" style="184" customWidth="1"/>
    <col min="9997" max="9997" width="21.28515625" style="184" customWidth="1"/>
    <col min="9998" max="9998" width="6.42578125" style="184" customWidth="1"/>
    <col min="9999" max="9999" width="11" style="184" customWidth="1"/>
    <col min="10000" max="10000" width="21.28515625" style="184" customWidth="1"/>
    <col min="10001" max="10001" width="6.42578125" style="184" customWidth="1"/>
    <col min="10002" max="10002" width="11" style="184" customWidth="1"/>
    <col min="10003" max="10003" width="21.28515625" style="184" customWidth="1"/>
    <col min="10004" max="10004" width="6.42578125" style="184" customWidth="1"/>
    <col min="10005" max="10005" width="11" style="184" customWidth="1"/>
    <col min="10006" max="10006" width="6" style="184" customWidth="1"/>
    <col min="10007" max="10007" width="13.42578125" style="184" customWidth="1"/>
    <col min="10008" max="10008" width="12.85546875" style="184" customWidth="1"/>
    <col min="10009" max="10010" width="7.5703125" style="184" customWidth="1"/>
    <col min="10011" max="10019" width="0" style="184" hidden="1" customWidth="1"/>
    <col min="10020" max="10240" width="9.140625" style="184"/>
    <col min="10241" max="10241" width="2.140625" style="184" customWidth="1"/>
    <col min="10242" max="10242" width="5.5703125" style="184" customWidth="1"/>
    <col min="10243" max="10243" width="0" style="184" hidden="1" customWidth="1"/>
    <col min="10244" max="10244" width="21.28515625" style="184" customWidth="1"/>
    <col min="10245" max="10245" width="6.42578125" style="184" customWidth="1"/>
    <col min="10246" max="10246" width="11" style="184" customWidth="1"/>
    <col min="10247" max="10247" width="21.28515625" style="184" customWidth="1"/>
    <col min="10248" max="10248" width="6.42578125" style="184" customWidth="1"/>
    <col min="10249" max="10249" width="11" style="184" customWidth="1"/>
    <col min="10250" max="10250" width="21.28515625" style="184" customWidth="1"/>
    <col min="10251" max="10251" width="6.42578125" style="184" customWidth="1"/>
    <col min="10252" max="10252" width="11" style="184" customWidth="1"/>
    <col min="10253" max="10253" width="21.28515625" style="184" customWidth="1"/>
    <col min="10254" max="10254" width="6.42578125" style="184" customWidth="1"/>
    <col min="10255" max="10255" width="11" style="184" customWidth="1"/>
    <col min="10256" max="10256" width="21.28515625" style="184" customWidth="1"/>
    <col min="10257" max="10257" width="6.42578125" style="184" customWidth="1"/>
    <col min="10258" max="10258" width="11" style="184" customWidth="1"/>
    <col min="10259" max="10259" width="21.28515625" style="184" customWidth="1"/>
    <col min="10260" max="10260" width="6.42578125" style="184" customWidth="1"/>
    <col min="10261" max="10261" width="11" style="184" customWidth="1"/>
    <col min="10262" max="10262" width="6" style="184" customWidth="1"/>
    <col min="10263" max="10263" width="13.42578125" style="184" customWidth="1"/>
    <col min="10264" max="10264" width="12.85546875" style="184" customWidth="1"/>
    <col min="10265" max="10266" width="7.5703125" style="184" customWidth="1"/>
    <col min="10267" max="10275" width="0" style="184" hidden="1" customWidth="1"/>
    <col min="10276" max="10496" width="9.140625" style="184"/>
    <col min="10497" max="10497" width="2.140625" style="184" customWidth="1"/>
    <col min="10498" max="10498" width="5.5703125" style="184" customWidth="1"/>
    <col min="10499" max="10499" width="0" style="184" hidden="1" customWidth="1"/>
    <col min="10500" max="10500" width="21.28515625" style="184" customWidth="1"/>
    <col min="10501" max="10501" width="6.42578125" style="184" customWidth="1"/>
    <col min="10502" max="10502" width="11" style="184" customWidth="1"/>
    <col min="10503" max="10503" width="21.28515625" style="184" customWidth="1"/>
    <col min="10504" max="10504" width="6.42578125" style="184" customWidth="1"/>
    <col min="10505" max="10505" width="11" style="184" customWidth="1"/>
    <col min="10506" max="10506" width="21.28515625" style="184" customWidth="1"/>
    <col min="10507" max="10507" width="6.42578125" style="184" customWidth="1"/>
    <col min="10508" max="10508" width="11" style="184" customWidth="1"/>
    <col min="10509" max="10509" width="21.28515625" style="184" customWidth="1"/>
    <col min="10510" max="10510" width="6.42578125" style="184" customWidth="1"/>
    <col min="10511" max="10511" width="11" style="184" customWidth="1"/>
    <col min="10512" max="10512" width="21.28515625" style="184" customWidth="1"/>
    <col min="10513" max="10513" width="6.42578125" style="184" customWidth="1"/>
    <col min="10514" max="10514" width="11" style="184" customWidth="1"/>
    <col min="10515" max="10515" width="21.28515625" style="184" customWidth="1"/>
    <col min="10516" max="10516" width="6.42578125" style="184" customWidth="1"/>
    <col min="10517" max="10517" width="11" style="184" customWidth="1"/>
    <col min="10518" max="10518" width="6" style="184" customWidth="1"/>
    <col min="10519" max="10519" width="13.42578125" style="184" customWidth="1"/>
    <col min="10520" max="10520" width="12.85546875" style="184" customWidth="1"/>
    <col min="10521" max="10522" width="7.5703125" style="184" customWidth="1"/>
    <col min="10523" max="10531" width="0" style="184" hidden="1" customWidth="1"/>
    <col min="10532" max="10752" width="9.140625" style="184"/>
    <col min="10753" max="10753" width="2.140625" style="184" customWidth="1"/>
    <col min="10754" max="10754" width="5.5703125" style="184" customWidth="1"/>
    <col min="10755" max="10755" width="0" style="184" hidden="1" customWidth="1"/>
    <col min="10756" max="10756" width="21.28515625" style="184" customWidth="1"/>
    <col min="10757" max="10757" width="6.42578125" style="184" customWidth="1"/>
    <col min="10758" max="10758" width="11" style="184" customWidth="1"/>
    <col min="10759" max="10759" width="21.28515625" style="184" customWidth="1"/>
    <col min="10760" max="10760" width="6.42578125" style="184" customWidth="1"/>
    <col min="10761" max="10761" width="11" style="184" customWidth="1"/>
    <col min="10762" max="10762" width="21.28515625" style="184" customWidth="1"/>
    <col min="10763" max="10763" width="6.42578125" style="184" customWidth="1"/>
    <col min="10764" max="10764" width="11" style="184" customWidth="1"/>
    <col min="10765" max="10765" width="21.28515625" style="184" customWidth="1"/>
    <col min="10766" max="10766" width="6.42578125" style="184" customWidth="1"/>
    <col min="10767" max="10767" width="11" style="184" customWidth="1"/>
    <col min="10768" max="10768" width="21.28515625" style="184" customWidth="1"/>
    <col min="10769" max="10769" width="6.42578125" style="184" customWidth="1"/>
    <col min="10770" max="10770" width="11" style="184" customWidth="1"/>
    <col min="10771" max="10771" width="21.28515625" style="184" customWidth="1"/>
    <col min="10772" max="10772" width="6.42578125" style="184" customWidth="1"/>
    <col min="10773" max="10773" width="11" style="184" customWidth="1"/>
    <col min="10774" max="10774" width="6" style="184" customWidth="1"/>
    <col min="10775" max="10775" width="13.42578125" style="184" customWidth="1"/>
    <col min="10776" max="10776" width="12.85546875" style="184" customWidth="1"/>
    <col min="10777" max="10778" width="7.5703125" style="184" customWidth="1"/>
    <col min="10779" max="10787" width="0" style="184" hidden="1" customWidth="1"/>
    <col min="10788" max="11008" width="9.140625" style="184"/>
    <col min="11009" max="11009" width="2.140625" style="184" customWidth="1"/>
    <col min="11010" max="11010" width="5.5703125" style="184" customWidth="1"/>
    <col min="11011" max="11011" width="0" style="184" hidden="1" customWidth="1"/>
    <col min="11012" max="11012" width="21.28515625" style="184" customWidth="1"/>
    <col min="11013" max="11013" width="6.42578125" style="184" customWidth="1"/>
    <col min="11014" max="11014" width="11" style="184" customWidth="1"/>
    <col min="11015" max="11015" width="21.28515625" style="184" customWidth="1"/>
    <col min="11016" max="11016" width="6.42578125" style="184" customWidth="1"/>
    <col min="11017" max="11017" width="11" style="184" customWidth="1"/>
    <col min="11018" max="11018" width="21.28515625" style="184" customWidth="1"/>
    <col min="11019" max="11019" width="6.42578125" style="184" customWidth="1"/>
    <col min="11020" max="11020" width="11" style="184" customWidth="1"/>
    <col min="11021" max="11021" width="21.28515625" style="184" customWidth="1"/>
    <col min="11022" max="11022" width="6.42578125" style="184" customWidth="1"/>
    <col min="11023" max="11023" width="11" style="184" customWidth="1"/>
    <col min="11024" max="11024" width="21.28515625" style="184" customWidth="1"/>
    <col min="11025" max="11025" width="6.42578125" style="184" customWidth="1"/>
    <col min="11026" max="11026" width="11" style="184" customWidth="1"/>
    <col min="11027" max="11027" width="21.28515625" style="184" customWidth="1"/>
    <col min="11028" max="11028" width="6.42578125" style="184" customWidth="1"/>
    <col min="11029" max="11029" width="11" style="184" customWidth="1"/>
    <col min="11030" max="11030" width="6" style="184" customWidth="1"/>
    <col min="11031" max="11031" width="13.42578125" style="184" customWidth="1"/>
    <col min="11032" max="11032" width="12.85546875" style="184" customWidth="1"/>
    <col min="11033" max="11034" width="7.5703125" style="184" customWidth="1"/>
    <col min="11035" max="11043" width="0" style="184" hidden="1" customWidth="1"/>
    <col min="11044" max="11264" width="9.140625" style="184"/>
    <col min="11265" max="11265" width="2.140625" style="184" customWidth="1"/>
    <col min="11266" max="11266" width="5.5703125" style="184" customWidth="1"/>
    <col min="11267" max="11267" width="0" style="184" hidden="1" customWidth="1"/>
    <col min="11268" max="11268" width="21.28515625" style="184" customWidth="1"/>
    <col min="11269" max="11269" width="6.42578125" style="184" customWidth="1"/>
    <col min="11270" max="11270" width="11" style="184" customWidth="1"/>
    <col min="11271" max="11271" width="21.28515625" style="184" customWidth="1"/>
    <col min="11272" max="11272" width="6.42578125" style="184" customWidth="1"/>
    <col min="11273" max="11273" width="11" style="184" customWidth="1"/>
    <col min="11274" max="11274" width="21.28515625" style="184" customWidth="1"/>
    <col min="11275" max="11275" width="6.42578125" style="184" customWidth="1"/>
    <col min="11276" max="11276" width="11" style="184" customWidth="1"/>
    <col min="11277" max="11277" width="21.28515625" style="184" customWidth="1"/>
    <col min="11278" max="11278" width="6.42578125" style="184" customWidth="1"/>
    <col min="11279" max="11279" width="11" style="184" customWidth="1"/>
    <col min="11280" max="11280" width="21.28515625" style="184" customWidth="1"/>
    <col min="11281" max="11281" width="6.42578125" style="184" customWidth="1"/>
    <col min="11282" max="11282" width="11" style="184" customWidth="1"/>
    <col min="11283" max="11283" width="21.28515625" style="184" customWidth="1"/>
    <col min="11284" max="11284" width="6.42578125" style="184" customWidth="1"/>
    <col min="11285" max="11285" width="11" style="184" customWidth="1"/>
    <col min="11286" max="11286" width="6" style="184" customWidth="1"/>
    <col min="11287" max="11287" width="13.42578125" style="184" customWidth="1"/>
    <col min="11288" max="11288" width="12.85546875" style="184" customWidth="1"/>
    <col min="11289" max="11290" width="7.5703125" style="184" customWidth="1"/>
    <col min="11291" max="11299" width="0" style="184" hidden="1" customWidth="1"/>
    <col min="11300" max="11520" width="9.140625" style="184"/>
    <col min="11521" max="11521" width="2.140625" style="184" customWidth="1"/>
    <col min="11522" max="11522" width="5.5703125" style="184" customWidth="1"/>
    <col min="11523" max="11523" width="0" style="184" hidden="1" customWidth="1"/>
    <col min="11524" max="11524" width="21.28515625" style="184" customWidth="1"/>
    <col min="11525" max="11525" width="6.42578125" style="184" customWidth="1"/>
    <col min="11526" max="11526" width="11" style="184" customWidth="1"/>
    <col min="11527" max="11527" width="21.28515625" style="184" customWidth="1"/>
    <col min="11528" max="11528" width="6.42578125" style="184" customWidth="1"/>
    <col min="11529" max="11529" width="11" style="184" customWidth="1"/>
    <col min="11530" max="11530" width="21.28515625" style="184" customWidth="1"/>
    <col min="11531" max="11531" width="6.42578125" style="184" customWidth="1"/>
    <col min="11532" max="11532" width="11" style="184" customWidth="1"/>
    <col min="11533" max="11533" width="21.28515625" style="184" customWidth="1"/>
    <col min="11534" max="11534" width="6.42578125" style="184" customWidth="1"/>
    <col min="11535" max="11535" width="11" style="184" customWidth="1"/>
    <col min="11536" max="11536" width="21.28515625" style="184" customWidth="1"/>
    <col min="11537" max="11537" width="6.42578125" style="184" customWidth="1"/>
    <col min="11538" max="11538" width="11" style="184" customWidth="1"/>
    <col min="11539" max="11539" width="21.28515625" style="184" customWidth="1"/>
    <col min="11540" max="11540" width="6.42578125" style="184" customWidth="1"/>
    <col min="11541" max="11541" width="11" style="184" customWidth="1"/>
    <col min="11542" max="11542" width="6" style="184" customWidth="1"/>
    <col min="11543" max="11543" width="13.42578125" style="184" customWidth="1"/>
    <col min="11544" max="11544" width="12.85546875" style="184" customWidth="1"/>
    <col min="11545" max="11546" width="7.5703125" style="184" customWidth="1"/>
    <col min="11547" max="11555" width="0" style="184" hidden="1" customWidth="1"/>
    <col min="11556" max="11776" width="9.140625" style="184"/>
    <col min="11777" max="11777" width="2.140625" style="184" customWidth="1"/>
    <col min="11778" max="11778" width="5.5703125" style="184" customWidth="1"/>
    <col min="11779" max="11779" width="0" style="184" hidden="1" customWidth="1"/>
    <col min="11780" max="11780" width="21.28515625" style="184" customWidth="1"/>
    <col min="11781" max="11781" width="6.42578125" style="184" customWidth="1"/>
    <col min="11782" max="11782" width="11" style="184" customWidth="1"/>
    <col min="11783" max="11783" width="21.28515625" style="184" customWidth="1"/>
    <col min="11784" max="11784" width="6.42578125" style="184" customWidth="1"/>
    <col min="11785" max="11785" width="11" style="184" customWidth="1"/>
    <col min="11786" max="11786" width="21.28515625" style="184" customWidth="1"/>
    <col min="11787" max="11787" width="6.42578125" style="184" customWidth="1"/>
    <col min="11788" max="11788" width="11" style="184" customWidth="1"/>
    <col min="11789" max="11789" width="21.28515625" style="184" customWidth="1"/>
    <col min="11790" max="11790" width="6.42578125" style="184" customWidth="1"/>
    <col min="11791" max="11791" width="11" style="184" customWidth="1"/>
    <col min="11792" max="11792" width="21.28515625" style="184" customWidth="1"/>
    <col min="11793" max="11793" width="6.42578125" style="184" customWidth="1"/>
    <col min="11794" max="11794" width="11" style="184" customWidth="1"/>
    <col min="11795" max="11795" width="21.28515625" style="184" customWidth="1"/>
    <col min="11796" max="11796" width="6.42578125" style="184" customWidth="1"/>
    <col min="11797" max="11797" width="11" style="184" customWidth="1"/>
    <col min="11798" max="11798" width="6" style="184" customWidth="1"/>
    <col min="11799" max="11799" width="13.42578125" style="184" customWidth="1"/>
    <col min="11800" max="11800" width="12.85546875" style="184" customWidth="1"/>
    <col min="11801" max="11802" width="7.5703125" style="184" customWidth="1"/>
    <col min="11803" max="11811" width="0" style="184" hidden="1" customWidth="1"/>
    <col min="11812" max="12032" width="9.140625" style="184"/>
    <col min="12033" max="12033" width="2.140625" style="184" customWidth="1"/>
    <col min="12034" max="12034" width="5.5703125" style="184" customWidth="1"/>
    <col min="12035" max="12035" width="0" style="184" hidden="1" customWidth="1"/>
    <col min="12036" max="12036" width="21.28515625" style="184" customWidth="1"/>
    <col min="12037" max="12037" width="6.42578125" style="184" customWidth="1"/>
    <col min="12038" max="12038" width="11" style="184" customWidth="1"/>
    <col min="12039" max="12039" width="21.28515625" style="184" customWidth="1"/>
    <col min="12040" max="12040" width="6.42578125" style="184" customWidth="1"/>
    <col min="12041" max="12041" width="11" style="184" customWidth="1"/>
    <col min="12042" max="12042" width="21.28515625" style="184" customWidth="1"/>
    <col min="12043" max="12043" width="6.42578125" style="184" customWidth="1"/>
    <col min="12044" max="12044" width="11" style="184" customWidth="1"/>
    <col min="12045" max="12045" width="21.28515625" style="184" customWidth="1"/>
    <col min="12046" max="12046" width="6.42578125" style="184" customWidth="1"/>
    <col min="12047" max="12047" width="11" style="184" customWidth="1"/>
    <col min="12048" max="12048" width="21.28515625" style="184" customWidth="1"/>
    <col min="12049" max="12049" width="6.42578125" style="184" customWidth="1"/>
    <col min="12050" max="12050" width="11" style="184" customWidth="1"/>
    <col min="12051" max="12051" width="21.28515625" style="184" customWidth="1"/>
    <col min="12052" max="12052" width="6.42578125" style="184" customWidth="1"/>
    <col min="12053" max="12053" width="11" style="184" customWidth="1"/>
    <col min="12054" max="12054" width="6" style="184" customWidth="1"/>
    <col min="12055" max="12055" width="13.42578125" style="184" customWidth="1"/>
    <col min="12056" max="12056" width="12.85546875" style="184" customWidth="1"/>
    <col min="12057" max="12058" width="7.5703125" style="184" customWidth="1"/>
    <col min="12059" max="12067" width="0" style="184" hidden="1" customWidth="1"/>
    <col min="12068" max="12288" width="9.140625" style="184"/>
    <col min="12289" max="12289" width="2.140625" style="184" customWidth="1"/>
    <col min="12290" max="12290" width="5.5703125" style="184" customWidth="1"/>
    <col min="12291" max="12291" width="0" style="184" hidden="1" customWidth="1"/>
    <col min="12292" max="12292" width="21.28515625" style="184" customWidth="1"/>
    <col min="12293" max="12293" width="6.42578125" style="184" customWidth="1"/>
    <col min="12294" max="12294" width="11" style="184" customWidth="1"/>
    <col min="12295" max="12295" width="21.28515625" style="184" customWidth="1"/>
    <col min="12296" max="12296" width="6.42578125" style="184" customWidth="1"/>
    <col min="12297" max="12297" width="11" style="184" customWidth="1"/>
    <col min="12298" max="12298" width="21.28515625" style="184" customWidth="1"/>
    <col min="12299" max="12299" width="6.42578125" style="184" customWidth="1"/>
    <col min="12300" max="12300" width="11" style="184" customWidth="1"/>
    <col min="12301" max="12301" width="21.28515625" style="184" customWidth="1"/>
    <col min="12302" max="12302" width="6.42578125" style="184" customWidth="1"/>
    <col min="12303" max="12303" width="11" style="184" customWidth="1"/>
    <col min="12304" max="12304" width="21.28515625" style="184" customWidth="1"/>
    <col min="12305" max="12305" width="6.42578125" style="184" customWidth="1"/>
    <col min="12306" max="12306" width="11" style="184" customWidth="1"/>
    <col min="12307" max="12307" width="21.28515625" style="184" customWidth="1"/>
    <col min="12308" max="12308" width="6.42578125" style="184" customWidth="1"/>
    <col min="12309" max="12309" width="11" style="184" customWidth="1"/>
    <col min="12310" max="12310" width="6" style="184" customWidth="1"/>
    <col min="12311" max="12311" width="13.42578125" style="184" customWidth="1"/>
    <col min="12312" max="12312" width="12.85546875" style="184" customWidth="1"/>
    <col min="12313" max="12314" width="7.5703125" style="184" customWidth="1"/>
    <col min="12315" max="12323" width="0" style="184" hidden="1" customWidth="1"/>
    <col min="12324" max="12544" width="9.140625" style="184"/>
    <col min="12545" max="12545" width="2.140625" style="184" customWidth="1"/>
    <col min="12546" max="12546" width="5.5703125" style="184" customWidth="1"/>
    <col min="12547" max="12547" width="0" style="184" hidden="1" customWidth="1"/>
    <col min="12548" max="12548" width="21.28515625" style="184" customWidth="1"/>
    <col min="12549" max="12549" width="6.42578125" style="184" customWidth="1"/>
    <col min="12550" max="12550" width="11" style="184" customWidth="1"/>
    <col min="12551" max="12551" width="21.28515625" style="184" customWidth="1"/>
    <col min="12552" max="12552" width="6.42578125" style="184" customWidth="1"/>
    <col min="12553" max="12553" width="11" style="184" customWidth="1"/>
    <col min="12554" max="12554" width="21.28515625" style="184" customWidth="1"/>
    <col min="12555" max="12555" width="6.42578125" style="184" customWidth="1"/>
    <col min="12556" max="12556" width="11" style="184" customWidth="1"/>
    <col min="12557" max="12557" width="21.28515625" style="184" customWidth="1"/>
    <col min="12558" max="12558" width="6.42578125" style="184" customWidth="1"/>
    <col min="12559" max="12559" width="11" style="184" customWidth="1"/>
    <col min="12560" max="12560" width="21.28515625" style="184" customWidth="1"/>
    <col min="12561" max="12561" width="6.42578125" style="184" customWidth="1"/>
    <col min="12562" max="12562" width="11" style="184" customWidth="1"/>
    <col min="12563" max="12563" width="21.28515625" style="184" customWidth="1"/>
    <col min="12564" max="12564" width="6.42578125" style="184" customWidth="1"/>
    <col min="12565" max="12565" width="11" style="184" customWidth="1"/>
    <col min="12566" max="12566" width="6" style="184" customWidth="1"/>
    <col min="12567" max="12567" width="13.42578125" style="184" customWidth="1"/>
    <col min="12568" max="12568" width="12.85546875" style="184" customWidth="1"/>
    <col min="12569" max="12570" width="7.5703125" style="184" customWidth="1"/>
    <col min="12571" max="12579" width="0" style="184" hidden="1" customWidth="1"/>
    <col min="12580" max="12800" width="9.140625" style="184"/>
    <col min="12801" max="12801" width="2.140625" style="184" customWidth="1"/>
    <col min="12802" max="12802" width="5.5703125" style="184" customWidth="1"/>
    <col min="12803" max="12803" width="0" style="184" hidden="1" customWidth="1"/>
    <col min="12804" max="12804" width="21.28515625" style="184" customWidth="1"/>
    <col min="12805" max="12805" width="6.42578125" style="184" customWidth="1"/>
    <col min="12806" max="12806" width="11" style="184" customWidth="1"/>
    <col min="12807" max="12807" width="21.28515625" style="184" customWidth="1"/>
    <col min="12808" max="12808" width="6.42578125" style="184" customWidth="1"/>
    <col min="12809" max="12809" width="11" style="184" customWidth="1"/>
    <col min="12810" max="12810" width="21.28515625" style="184" customWidth="1"/>
    <col min="12811" max="12811" width="6.42578125" style="184" customWidth="1"/>
    <col min="12812" max="12812" width="11" style="184" customWidth="1"/>
    <col min="12813" max="12813" width="21.28515625" style="184" customWidth="1"/>
    <col min="12814" max="12814" width="6.42578125" style="184" customWidth="1"/>
    <col min="12815" max="12815" width="11" style="184" customWidth="1"/>
    <col min="12816" max="12816" width="21.28515625" style="184" customWidth="1"/>
    <col min="12817" max="12817" width="6.42578125" style="184" customWidth="1"/>
    <col min="12818" max="12818" width="11" style="184" customWidth="1"/>
    <col min="12819" max="12819" width="21.28515625" style="184" customWidth="1"/>
    <col min="12820" max="12820" width="6.42578125" style="184" customWidth="1"/>
    <col min="12821" max="12821" width="11" style="184" customWidth="1"/>
    <col min="12822" max="12822" width="6" style="184" customWidth="1"/>
    <col min="12823" max="12823" width="13.42578125" style="184" customWidth="1"/>
    <col min="12824" max="12824" width="12.85546875" style="184" customWidth="1"/>
    <col min="12825" max="12826" width="7.5703125" style="184" customWidth="1"/>
    <col min="12827" max="12835" width="0" style="184" hidden="1" customWidth="1"/>
    <col min="12836" max="13056" width="9.140625" style="184"/>
    <col min="13057" max="13057" width="2.140625" style="184" customWidth="1"/>
    <col min="13058" max="13058" width="5.5703125" style="184" customWidth="1"/>
    <col min="13059" max="13059" width="0" style="184" hidden="1" customWidth="1"/>
    <col min="13060" max="13060" width="21.28515625" style="184" customWidth="1"/>
    <col min="13061" max="13061" width="6.42578125" style="184" customWidth="1"/>
    <col min="13062" max="13062" width="11" style="184" customWidth="1"/>
    <col min="13063" max="13063" width="21.28515625" style="184" customWidth="1"/>
    <col min="13064" max="13064" width="6.42578125" style="184" customWidth="1"/>
    <col min="13065" max="13065" width="11" style="184" customWidth="1"/>
    <col min="13066" max="13066" width="21.28515625" style="184" customWidth="1"/>
    <col min="13067" max="13067" width="6.42578125" style="184" customWidth="1"/>
    <col min="13068" max="13068" width="11" style="184" customWidth="1"/>
    <col min="13069" max="13069" width="21.28515625" style="184" customWidth="1"/>
    <col min="13070" max="13070" width="6.42578125" style="184" customWidth="1"/>
    <col min="13071" max="13071" width="11" style="184" customWidth="1"/>
    <col min="13072" max="13072" width="21.28515625" style="184" customWidth="1"/>
    <col min="13073" max="13073" width="6.42578125" style="184" customWidth="1"/>
    <col min="13074" max="13074" width="11" style="184" customWidth="1"/>
    <col min="13075" max="13075" width="21.28515625" style="184" customWidth="1"/>
    <col min="13076" max="13076" width="6.42578125" style="184" customWidth="1"/>
    <col min="13077" max="13077" width="11" style="184" customWidth="1"/>
    <col min="13078" max="13078" width="6" style="184" customWidth="1"/>
    <col min="13079" max="13079" width="13.42578125" style="184" customWidth="1"/>
    <col min="13080" max="13080" width="12.85546875" style="184" customWidth="1"/>
    <col min="13081" max="13082" width="7.5703125" style="184" customWidth="1"/>
    <col min="13083" max="13091" width="0" style="184" hidden="1" customWidth="1"/>
    <col min="13092" max="13312" width="9.140625" style="184"/>
    <col min="13313" max="13313" width="2.140625" style="184" customWidth="1"/>
    <col min="13314" max="13314" width="5.5703125" style="184" customWidth="1"/>
    <col min="13315" max="13315" width="0" style="184" hidden="1" customWidth="1"/>
    <col min="13316" max="13316" width="21.28515625" style="184" customWidth="1"/>
    <col min="13317" max="13317" width="6.42578125" style="184" customWidth="1"/>
    <col min="13318" max="13318" width="11" style="184" customWidth="1"/>
    <col min="13319" max="13319" width="21.28515625" style="184" customWidth="1"/>
    <col min="13320" max="13320" width="6.42578125" style="184" customWidth="1"/>
    <col min="13321" max="13321" width="11" style="184" customWidth="1"/>
    <col min="13322" max="13322" width="21.28515625" style="184" customWidth="1"/>
    <col min="13323" max="13323" width="6.42578125" style="184" customWidth="1"/>
    <col min="13324" max="13324" width="11" style="184" customWidth="1"/>
    <col min="13325" max="13325" width="21.28515625" style="184" customWidth="1"/>
    <col min="13326" max="13326" width="6.42578125" style="184" customWidth="1"/>
    <col min="13327" max="13327" width="11" style="184" customWidth="1"/>
    <col min="13328" max="13328" width="21.28515625" style="184" customWidth="1"/>
    <col min="13329" max="13329" width="6.42578125" style="184" customWidth="1"/>
    <col min="13330" max="13330" width="11" style="184" customWidth="1"/>
    <col min="13331" max="13331" width="21.28515625" style="184" customWidth="1"/>
    <col min="13332" max="13332" width="6.42578125" style="184" customWidth="1"/>
    <col min="13333" max="13333" width="11" style="184" customWidth="1"/>
    <col min="13334" max="13334" width="6" style="184" customWidth="1"/>
    <col min="13335" max="13335" width="13.42578125" style="184" customWidth="1"/>
    <col min="13336" max="13336" width="12.85546875" style="184" customWidth="1"/>
    <col min="13337" max="13338" width="7.5703125" style="184" customWidth="1"/>
    <col min="13339" max="13347" width="0" style="184" hidden="1" customWidth="1"/>
    <col min="13348" max="13568" width="9.140625" style="184"/>
    <col min="13569" max="13569" width="2.140625" style="184" customWidth="1"/>
    <col min="13570" max="13570" width="5.5703125" style="184" customWidth="1"/>
    <col min="13571" max="13571" width="0" style="184" hidden="1" customWidth="1"/>
    <col min="13572" max="13572" width="21.28515625" style="184" customWidth="1"/>
    <col min="13573" max="13573" width="6.42578125" style="184" customWidth="1"/>
    <col min="13574" max="13574" width="11" style="184" customWidth="1"/>
    <col min="13575" max="13575" width="21.28515625" style="184" customWidth="1"/>
    <col min="13576" max="13576" width="6.42578125" style="184" customWidth="1"/>
    <col min="13577" max="13577" width="11" style="184" customWidth="1"/>
    <col min="13578" max="13578" width="21.28515625" style="184" customWidth="1"/>
    <col min="13579" max="13579" width="6.42578125" style="184" customWidth="1"/>
    <col min="13580" max="13580" width="11" style="184" customWidth="1"/>
    <col min="13581" max="13581" width="21.28515625" style="184" customWidth="1"/>
    <col min="13582" max="13582" width="6.42578125" style="184" customWidth="1"/>
    <col min="13583" max="13583" width="11" style="184" customWidth="1"/>
    <col min="13584" max="13584" width="21.28515625" style="184" customWidth="1"/>
    <col min="13585" max="13585" width="6.42578125" style="184" customWidth="1"/>
    <col min="13586" max="13586" width="11" style="184" customWidth="1"/>
    <col min="13587" max="13587" width="21.28515625" style="184" customWidth="1"/>
    <col min="13588" max="13588" width="6.42578125" style="184" customWidth="1"/>
    <col min="13589" max="13589" width="11" style="184" customWidth="1"/>
    <col min="13590" max="13590" width="6" style="184" customWidth="1"/>
    <col min="13591" max="13591" width="13.42578125" style="184" customWidth="1"/>
    <col min="13592" max="13592" width="12.85546875" style="184" customWidth="1"/>
    <col min="13593" max="13594" width="7.5703125" style="184" customWidth="1"/>
    <col min="13595" max="13603" width="0" style="184" hidden="1" customWidth="1"/>
    <col min="13604" max="13824" width="9.140625" style="184"/>
    <col min="13825" max="13825" width="2.140625" style="184" customWidth="1"/>
    <col min="13826" max="13826" width="5.5703125" style="184" customWidth="1"/>
    <col min="13827" max="13827" width="0" style="184" hidden="1" customWidth="1"/>
    <col min="13828" max="13828" width="21.28515625" style="184" customWidth="1"/>
    <col min="13829" max="13829" width="6.42578125" style="184" customWidth="1"/>
    <col min="13830" max="13830" width="11" style="184" customWidth="1"/>
    <col min="13831" max="13831" width="21.28515625" style="184" customWidth="1"/>
    <col min="13832" max="13832" width="6.42578125" style="184" customWidth="1"/>
    <col min="13833" max="13833" width="11" style="184" customWidth="1"/>
    <col min="13834" max="13834" width="21.28515625" style="184" customWidth="1"/>
    <col min="13835" max="13835" width="6.42578125" style="184" customWidth="1"/>
    <col min="13836" max="13836" width="11" style="184" customWidth="1"/>
    <col min="13837" max="13837" width="21.28515625" style="184" customWidth="1"/>
    <col min="13838" max="13838" width="6.42578125" style="184" customWidth="1"/>
    <col min="13839" max="13839" width="11" style="184" customWidth="1"/>
    <col min="13840" max="13840" width="21.28515625" style="184" customWidth="1"/>
    <col min="13841" max="13841" width="6.42578125" style="184" customWidth="1"/>
    <col min="13842" max="13842" width="11" style="184" customWidth="1"/>
    <col min="13843" max="13843" width="21.28515625" style="184" customWidth="1"/>
    <col min="13844" max="13844" width="6.42578125" style="184" customWidth="1"/>
    <col min="13845" max="13845" width="11" style="184" customWidth="1"/>
    <col min="13846" max="13846" width="6" style="184" customWidth="1"/>
    <col min="13847" max="13847" width="13.42578125" style="184" customWidth="1"/>
    <col min="13848" max="13848" width="12.85546875" style="184" customWidth="1"/>
    <col min="13849" max="13850" width="7.5703125" style="184" customWidth="1"/>
    <col min="13851" max="13859" width="0" style="184" hidden="1" customWidth="1"/>
    <col min="13860" max="14080" width="9.140625" style="184"/>
    <col min="14081" max="14081" width="2.140625" style="184" customWidth="1"/>
    <col min="14082" max="14082" width="5.5703125" style="184" customWidth="1"/>
    <col min="14083" max="14083" width="0" style="184" hidden="1" customWidth="1"/>
    <col min="14084" max="14084" width="21.28515625" style="184" customWidth="1"/>
    <col min="14085" max="14085" width="6.42578125" style="184" customWidth="1"/>
    <col min="14086" max="14086" width="11" style="184" customWidth="1"/>
    <col min="14087" max="14087" width="21.28515625" style="184" customWidth="1"/>
    <col min="14088" max="14088" width="6.42578125" style="184" customWidth="1"/>
    <col min="14089" max="14089" width="11" style="184" customWidth="1"/>
    <col min="14090" max="14090" width="21.28515625" style="184" customWidth="1"/>
    <col min="14091" max="14091" width="6.42578125" style="184" customWidth="1"/>
    <col min="14092" max="14092" width="11" style="184" customWidth="1"/>
    <col min="14093" max="14093" width="21.28515625" style="184" customWidth="1"/>
    <col min="14094" max="14094" width="6.42578125" style="184" customWidth="1"/>
    <col min="14095" max="14095" width="11" style="184" customWidth="1"/>
    <col min="14096" max="14096" width="21.28515625" style="184" customWidth="1"/>
    <col min="14097" max="14097" width="6.42578125" style="184" customWidth="1"/>
    <col min="14098" max="14098" width="11" style="184" customWidth="1"/>
    <col min="14099" max="14099" width="21.28515625" style="184" customWidth="1"/>
    <col min="14100" max="14100" width="6.42578125" style="184" customWidth="1"/>
    <col min="14101" max="14101" width="11" style="184" customWidth="1"/>
    <col min="14102" max="14102" width="6" style="184" customWidth="1"/>
    <col min="14103" max="14103" width="13.42578125" style="184" customWidth="1"/>
    <col min="14104" max="14104" width="12.85546875" style="184" customWidth="1"/>
    <col min="14105" max="14106" width="7.5703125" style="184" customWidth="1"/>
    <col min="14107" max="14115" width="0" style="184" hidden="1" customWidth="1"/>
    <col min="14116" max="14336" width="9.140625" style="184"/>
    <col min="14337" max="14337" width="2.140625" style="184" customWidth="1"/>
    <col min="14338" max="14338" width="5.5703125" style="184" customWidth="1"/>
    <col min="14339" max="14339" width="0" style="184" hidden="1" customWidth="1"/>
    <col min="14340" max="14340" width="21.28515625" style="184" customWidth="1"/>
    <col min="14341" max="14341" width="6.42578125" style="184" customWidth="1"/>
    <col min="14342" max="14342" width="11" style="184" customWidth="1"/>
    <col min="14343" max="14343" width="21.28515625" style="184" customWidth="1"/>
    <col min="14344" max="14344" width="6.42578125" style="184" customWidth="1"/>
    <col min="14345" max="14345" width="11" style="184" customWidth="1"/>
    <col min="14346" max="14346" width="21.28515625" style="184" customWidth="1"/>
    <col min="14347" max="14347" width="6.42578125" style="184" customWidth="1"/>
    <col min="14348" max="14348" width="11" style="184" customWidth="1"/>
    <col min="14349" max="14349" width="21.28515625" style="184" customWidth="1"/>
    <col min="14350" max="14350" width="6.42578125" style="184" customWidth="1"/>
    <col min="14351" max="14351" width="11" style="184" customWidth="1"/>
    <col min="14352" max="14352" width="21.28515625" style="184" customWidth="1"/>
    <col min="14353" max="14353" width="6.42578125" style="184" customWidth="1"/>
    <col min="14354" max="14354" width="11" style="184" customWidth="1"/>
    <col min="14355" max="14355" width="21.28515625" style="184" customWidth="1"/>
    <col min="14356" max="14356" width="6.42578125" style="184" customWidth="1"/>
    <col min="14357" max="14357" width="11" style="184" customWidth="1"/>
    <col min="14358" max="14358" width="6" style="184" customWidth="1"/>
    <col min="14359" max="14359" width="13.42578125" style="184" customWidth="1"/>
    <col min="14360" max="14360" width="12.85546875" style="184" customWidth="1"/>
    <col min="14361" max="14362" width="7.5703125" style="184" customWidth="1"/>
    <col min="14363" max="14371" width="0" style="184" hidden="1" customWidth="1"/>
    <col min="14372" max="14592" width="9.140625" style="184"/>
    <col min="14593" max="14593" width="2.140625" style="184" customWidth="1"/>
    <col min="14594" max="14594" width="5.5703125" style="184" customWidth="1"/>
    <col min="14595" max="14595" width="0" style="184" hidden="1" customWidth="1"/>
    <col min="14596" max="14596" width="21.28515625" style="184" customWidth="1"/>
    <col min="14597" max="14597" width="6.42578125" style="184" customWidth="1"/>
    <col min="14598" max="14598" width="11" style="184" customWidth="1"/>
    <col min="14599" max="14599" width="21.28515625" style="184" customWidth="1"/>
    <col min="14600" max="14600" width="6.42578125" style="184" customWidth="1"/>
    <col min="14601" max="14601" width="11" style="184" customWidth="1"/>
    <col min="14602" max="14602" width="21.28515625" style="184" customWidth="1"/>
    <col min="14603" max="14603" width="6.42578125" style="184" customWidth="1"/>
    <col min="14604" max="14604" width="11" style="184" customWidth="1"/>
    <col min="14605" max="14605" width="21.28515625" style="184" customWidth="1"/>
    <col min="14606" max="14606" width="6.42578125" style="184" customWidth="1"/>
    <col min="14607" max="14607" width="11" style="184" customWidth="1"/>
    <col min="14608" max="14608" width="21.28515625" style="184" customWidth="1"/>
    <col min="14609" max="14609" width="6.42578125" style="184" customWidth="1"/>
    <col min="14610" max="14610" width="11" style="184" customWidth="1"/>
    <col min="14611" max="14611" width="21.28515625" style="184" customWidth="1"/>
    <col min="14612" max="14612" width="6.42578125" style="184" customWidth="1"/>
    <col min="14613" max="14613" width="11" style="184" customWidth="1"/>
    <col min="14614" max="14614" width="6" style="184" customWidth="1"/>
    <col min="14615" max="14615" width="13.42578125" style="184" customWidth="1"/>
    <col min="14616" max="14616" width="12.85546875" style="184" customWidth="1"/>
    <col min="14617" max="14618" width="7.5703125" style="184" customWidth="1"/>
    <col min="14619" max="14627" width="0" style="184" hidden="1" customWidth="1"/>
    <col min="14628" max="14848" width="9.140625" style="184"/>
    <col min="14849" max="14849" width="2.140625" style="184" customWidth="1"/>
    <col min="14850" max="14850" width="5.5703125" style="184" customWidth="1"/>
    <col min="14851" max="14851" width="0" style="184" hidden="1" customWidth="1"/>
    <col min="14852" max="14852" width="21.28515625" style="184" customWidth="1"/>
    <col min="14853" max="14853" width="6.42578125" style="184" customWidth="1"/>
    <col min="14854" max="14854" width="11" style="184" customWidth="1"/>
    <col min="14855" max="14855" width="21.28515625" style="184" customWidth="1"/>
    <col min="14856" max="14856" width="6.42578125" style="184" customWidth="1"/>
    <col min="14857" max="14857" width="11" style="184" customWidth="1"/>
    <col min="14858" max="14858" width="21.28515625" style="184" customWidth="1"/>
    <col min="14859" max="14859" width="6.42578125" style="184" customWidth="1"/>
    <col min="14860" max="14860" width="11" style="184" customWidth="1"/>
    <col min="14861" max="14861" width="21.28515625" style="184" customWidth="1"/>
    <col min="14862" max="14862" width="6.42578125" style="184" customWidth="1"/>
    <col min="14863" max="14863" width="11" style="184" customWidth="1"/>
    <col min="14864" max="14864" width="21.28515625" style="184" customWidth="1"/>
    <col min="14865" max="14865" width="6.42578125" style="184" customWidth="1"/>
    <col min="14866" max="14866" width="11" style="184" customWidth="1"/>
    <col min="14867" max="14867" width="21.28515625" style="184" customWidth="1"/>
    <col min="14868" max="14868" width="6.42578125" style="184" customWidth="1"/>
    <col min="14869" max="14869" width="11" style="184" customWidth="1"/>
    <col min="14870" max="14870" width="6" style="184" customWidth="1"/>
    <col min="14871" max="14871" width="13.42578125" style="184" customWidth="1"/>
    <col min="14872" max="14872" width="12.85546875" style="184" customWidth="1"/>
    <col min="14873" max="14874" width="7.5703125" style="184" customWidth="1"/>
    <col min="14875" max="14883" width="0" style="184" hidden="1" customWidth="1"/>
    <col min="14884" max="15104" width="9.140625" style="184"/>
    <col min="15105" max="15105" width="2.140625" style="184" customWidth="1"/>
    <col min="15106" max="15106" width="5.5703125" style="184" customWidth="1"/>
    <col min="15107" max="15107" width="0" style="184" hidden="1" customWidth="1"/>
    <col min="15108" max="15108" width="21.28515625" style="184" customWidth="1"/>
    <col min="15109" max="15109" width="6.42578125" style="184" customWidth="1"/>
    <col min="15110" max="15110" width="11" style="184" customWidth="1"/>
    <col min="15111" max="15111" width="21.28515625" style="184" customWidth="1"/>
    <col min="15112" max="15112" width="6.42578125" style="184" customWidth="1"/>
    <col min="15113" max="15113" width="11" style="184" customWidth="1"/>
    <col min="15114" max="15114" width="21.28515625" style="184" customWidth="1"/>
    <col min="15115" max="15115" width="6.42578125" style="184" customWidth="1"/>
    <col min="15116" max="15116" width="11" style="184" customWidth="1"/>
    <col min="15117" max="15117" width="21.28515625" style="184" customWidth="1"/>
    <col min="15118" max="15118" width="6.42578125" style="184" customWidth="1"/>
    <col min="15119" max="15119" width="11" style="184" customWidth="1"/>
    <col min="15120" max="15120" width="21.28515625" style="184" customWidth="1"/>
    <col min="15121" max="15121" width="6.42578125" style="184" customWidth="1"/>
    <col min="15122" max="15122" width="11" style="184" customWidth="1"/>
    <col min="15123" max="15123" width="21.28515625" style="184" customWidth="1"/>
    <col min="15124" max="15124" width="6.42578125" style="184" customWidth="1"/>
    <col min="15125" max="15125" width="11" style="184" customWidth="1"/>
    <col min="15126" max="15126" width="6" style="184" customWidth="1"/>
    <col min="15127" max="15127" width="13.42578125" style="184" customWidth="1"/>
    <col min="15128" max="15128" width="12.85546875" style="184" customWidth="1"/>
    <col min="15129" max="15130" width="7.5703125" style="184" customWidth="1"/>
    <col min="15131" max="15139" width="0" style="184" hidden="1" customWidth="1"/>
    <col min="15140" max="15360" width="9.140625" style="184"/>
    <col min="15361" max="15361" width="2.140625" style="184" customWidth="1"/>
    <col min="15362" max="15362" width="5.5703125" style="184" customWidth="1"/>
    <col min="15363" max="15363" width="0" style="184" hidden="1" customWidth="1"/>
    <col min="15364" max="15364" width="21.28515625" style="184" customWidth="1"/>
    <col min="15365" max="15365" width="6.42578125" style="184" customWidth="1"/>
    <col min="15366" max="15366" width="11" style="184" customWidth="1"/>
    <col min="15367" max="15367" width="21.28515625" style="184" customWidth="1"/>
    <col min="15368" max="15368" width="6.42578125" style="184" customWidth="1"/>
    <col min="15369" max="15369" width="11" style="184" customWidth="1"/>
    <col min="15370" max="15370" width="21.28515625" style="184" customWidth="1"/>
    <col min="15371" max="15371" width="6.42578125" style="184" customWidth="1"/>
    <col min="15372" max="15372" width="11" style="184" customWidth="1"/>
    <col min="15373" max="15373" width="21.28515625" style="184" customWidth="1"/>
    <col min="15374" max="15374" width="6.42578125" style="184" customWidth="1"/>
    <col min="15375" max="15375" width="11" style="184" customWidth="1"/>
    <col min="15376" max="15376" width="21.28515625" style="184" customWidth="1"/>
    <col min="15377" max="15377" width="6.42578125" style="184" customWidth="1"/>
    <col min="15378" max="15378" width="11" style="184" customWidth="1"/>
    <col min="15379" max="15379" width="21.28515625" style="184" customWidth="1"/>
    <col min="15380" max="15380" width="6.42578125" style="184" customWidth="1"/>
    <col min="15381" max="15381" width="11" style="184" customWidth="1"/>
    <col min="15382" max="15382" width="6" style="184" customWidth="1"/>
    <col min="15383" max="15383" width="13.42578125" style="184" customWidth="1"/>
    <col min="15384" max="15384" width="12.85546875" style="184" customWidth="1"/>
    <col min="15385" max="15386" width="7.5703125" style="184" customWidth="1"/>
    <col min="15387" max="15395" width="0" style="184" hidden="1" customWidth="1"/>
    <col min="15396" max="15616" width="9.140625" style="184"/>
    <col min="15617" max="15617" width="2.140625" style="184" customWidth="1"/>
    <col min="15618" max="15618" width="5.5703125" style="184" customWidth="1"/>
    <col min="15619" max="15619" width="0" style="184" hidden="1" customWidth="1"/>
    <col min="15620" max="15620" width="21.28515625" style="184" customWidth="1"/>
    <col min="15621" max="15621" width="6.42578125" style="184" customWidth="1"/>
    <col min="15622" max="15622" width="11" style="184" customWidth="1"/>
    <col min="15623" max="15623" width="21.28515625" style="184" customWidth="1"/>
    <col min="15624" max="15624" width="6.42578125" style="184" customWidth="1"/>
    <col min="15625" max="15625" width="11" style="184" customWidth="1"/>
    <col min="15626" max="15626" width="21.28515625" style="184" customWidth="1"/>
    <col min="15627" max="15627" width="6.42578125" style="184" customWidth="1"/>
    <col min="15628" max="15628" width="11" style="184" customWidth="1"/>
    <col min="15629" max="15629" width="21.28515625" style="184" customWidth="1"/>
    <col min="15630" max="15630" width="6.42578125" style="184" customWidth="1"/>
    <col min="15631" max="15631" width="11" style="184" customWidth="1"/>
    <col min="15632" max="15632" width="21.28515625" style="184" customWidth="1"/>
    <col min="15633" max="15633" width="6.42578125" style="184" customWidth="1"/>
    <col min="15634" max="15634" width="11" style="184" customWidth="1"/>
    <col min="15635" max="15635" width="21.28515625" style="184" customWidth="1"/>
    <col min="15636" max="15636" width="6.42578125" style="184" customWidth="1"/>
    <col min="15637" max="15637" width="11" style="184" customWidth="1"/>
    <col min="15638" max="15638" width="6" style="184" customWidth="1"/>
    <col min="15639" max="15639" width="13.42578125" style="184" customWidth="1"/>
    <col min="15640" max="15640" width="12.85546875" style="184" customWidth="1"/>
    <col min="15641" max="15642" width="7.5703125" style="184" customWidth="1"/>
    <col min="15643" max="15651" width="0" style="184" hidden="1" customWidth="1"/>
    <col min="15652" max="15872" width="9.140625" style="184"/>
    <col min="15873" max="15873" width="2.140625" style="184" customWidth="1"/>
    <col min="15874" max="15874" width="5.5703125" style="184" customWidth="1"/>
    <col min="15875" max="15875" width="0" style="184" hidden="1" customWidth="1"/>
    <col min="15876" max="15876" width="21.28515625" style="184" customWidth="1"/>
    <col min="15877" max="15877" width="6.42578125" style="184" customWidth="1"/>
    <col min="15878" max="15878" width="11" style="184" customWidth="1"/>
    <col min="15879" max="15879" width="21.28515625" style="184" customWidth="1"/>
    <col min="15880" max="15880" width="6.42578125" style="184" customWidth="1"/>
    <col min="15881" max="15881" width="11" style="184" customWidth="1"/>
    <col min="15882" max="15882" width="21.28515625" style="184" customWidth="1"/>
    <col min="15883" max="15883" width="6.42578125" style="184" customWidth="1"/>
    <col min="15884" max="15884" width="11" style="184" customWidth="1"/>
    <col min="15885" max="15885" width="21.28515625" style="184" customWidth="1"/>
    <col min="15886" max="15886" width="6.42578125" style="184" customWidth="1"/>
    <col min="15887" max="15887" width="11" style="184" customWidth="1"/>
    <col min="15888" max="15888" width="21.28515625" style="184" customWidth="1"/>
    <col min="15889" max="15889" width="6.42578125" style="184" customWidth="1"/>
    <col min="15890" max="15890" width="11" style="184" customWidth="1"/>
    <col min="15891" max="15891" width="21.28515625" style="184" customWidth="1"/>
    <col min="15892" max="15892" width="6.42578125" style="184" customWidth="1"/>
    <col min="15893" max="15893" width="11" style="184" customWidth="1"/>
    <col min="15894" max="15894" width="6" style="184" customWidth="1"/>
    <col min="15895" max="15895" width="13.42578125" style="184" customWidth="1"/>
    <col min="15896" max="15896" width="12.85546875" style="184" customWidth="1"/>
    <col min="15897" max="15898" width="7.5703125" style="184" customWidth="1"/>
    <col min="15899" max="15907" width="0" style="184" hidden="1" customWidth="1"/>
    <col min="15908" max="16128" width="9.140625" style="184"/>
    <col min="16129" max="16129" width="2.140625" style="184" customWidth="1"/>
    <col min="16130" max="16130" width="5.5703125" style="184" customWidth="1"/>
    <col min="16131" max="16131" width="0" style="184" hidden="1" customWidth="1"/>
    <col min="16132" max="16132" width="21.28515625" style="184" customWidth="1"/>
    <col min="16133" max="16133" width="6.42578125" style="184" customWidth="1"/>
    <col min="16134" max="16134" width="11" style="184" customWidth="1"/>
    <col min="16135" max="16135" width="21.28515625" style="184" customWidth="1"/>
    <col min="16136" max="16136" width="6.42578125" style="184" customWidth="1"/>
    <col min="16137" max="16137" width="11" style="184" customWidth="1"/>
    <col min="16138" max="16138" width="21.28515625" style="184" customWidth="1"/>
    <col min="16139" max="16139" width="6.42578125" style="184" customWidth="1"/>
    <col min="16140" max="16140" width="11" style="184" customWidth="1"/>
    <col min="16141" max="16141" width="21.28515625" style="184" customWidth="1"/>
    <col min="16142" max="16142" width="6.42578125" style="184" customWidth="1"/>
    <col min="16143" max="16143" width="11" style="184" customWidth="1"/>
    <col min="16144" max="16144" width="21.28515625" style="184" customWidth="1"/>
    <col min="16145" max="16145" width="6.42578125" style="184" customWidth="1"/>
    <col min="16146" max="16146" width="11" style="184" customWidth="1"/>
    <col min="16147" max="16147" width="21.28515625" style="184" customWidth="1"/>
    <col min="16148" max="16148" width="6.42578125" style="184" customWidth="1"/>
    <col min="16149" max="16149" width="11" style="184" customWidth="1"/>
    <col min="16150" max="16150" width="6" style="184" customWidth="1"/>
    <col min="16151" max="16151" width="13.42578125" style="184" customWidth="1"/>
    <col min="16152" max="16152" width="12.85546875" style="184" customWidth="1"/>
    <col min="16153" max="16154" width="7.5703125" style="184" customWidth="1"/>
    <col min="16155" max="16163" width="0" style="184" hidden="1" customWidth="1"/>
    <col min="16164" max="16384" width="9.140625" style="184"/>
  </cols>
  <sheetData>
    <row r="1" spans="2:32" s="166" customFormat="1" ht="38.25" x14ac:dyDescent="0.55000000000000004">
      <c r="B1" s="263" t="s">
        <v>473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65"/>
      <c r="AB1" s="167"/>
    </row>
    <row r="2" spans="2:32" s="166" customFormat="1" ht="16.5" customHeight="1" x14ac:dyDescent="0.45">
      <c r="B2" s="279"/>
      <c r="C2" s="280"/>
      <c r="D2" s="280"/>
      <c r="E2" s="280"/>
      <c r="F2" s="280"/>
      <c r="G2" s="280"/>
      <c r="H2" s="168"/>
      <c r="I2" s="165"/>
      <c r="J2" s="165"/>
      <c r="K2" s="168"/>
      <c r="L2" s="165"/>
      <c r="M2" s="165"/>
      <c r="N2" s="168"/>
      <c r="O2" s="165"/>
      <c r="P2" s="165"/>
      <c r="Q2" s="168"/>
      <c r="R2" s="165"/>
      <c r="S2" s="165"/>
      <c r="T2" s="168"/>
      <c r="U2" s="165"/>
      <c r="V2" s="169"/>
      <c r="W2" s="170"/>
      <c r="X2" s="19"/>
      <c r="Y2" s="170"/>
      <c r="Z2" s="165"/>
      <c r="AB2" s="167"/>
    </row>
    <row r="3" spans="2:32" s="166" customFormat="1" ht="31.5" customHeight="1" thickBot="1" x14ac:dyDescent="0.45">
      <c r="B3" s="20" t="s">
        <v>136</v>
      </c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T3" s="172"/>
      <c r="U3" s="172"/>
      <c r="V3" s="173"/>
      <c r="W3" s="24"/>
      <c r="X3" s="25"/>
      <c r="Y3" s="26"/>
      <c r="Z3" s="27"/>
      <c r="AA3" s="14"/>
      <c r="AB3" s="15"/>
      <c r="AC3" s="14"/>
      <c r="AD3" s="14"/>
      <c r="AE3" s="14"/>
      <c r="AF3" s="14"/>
    </row>
    <row r="4" spans="2:32" s="179" customFormat="1" ht="99" x14ac:dyDescent="0.25">
      <c r="B4" s="174" t="s">
        <v>137</v>
      </c>
      <c r="C4" s="175" t="s">
        <v>138</v>
      </c>
      <c r="D4" s="176" t="s">
        <v>139</v>
      </c>
      <c r="E4" s="31" t="s">
        <v>143</v>
      </c>
      <c r="F4" s="176"/>
      <c r="G4" s="176" t="s">
        <v>141</v>
      </c>
      <c r="H4" s="31" t="s">
        <v>143</v>
      </c>
      <c r="I4" s="176"/>
      <c r="J4" s="176" t="s">
        <v>142</v>
      </c>
      <c r="K4" s="31" t="s">
        <v>143</v>
      </c>
      <c r="L4" s="177"/>
      <c r="M4" s="176" t="s">
        <v>142</v>
      </c>
      <c r="N4" s="31" t="s">
        <v>143</v>
      </c>
      <c r="O4" s="176"/>
      <c r="P4" s="176" t="s">
        <v>142</v>
      </c>
      <c r="Q4" s="31" t="s">
        <v>143</v>
      </c>
      <c r="R4" s="176"/>
      <c r="S4" s="178" t="s">
        <v>144</v>
      </c>
      <c r="T4" s="31" t="s">
        <v>274</v>
      </c>
      <c r="U4" s="176"/>
      <c r="V4" s="34" t="s">
        <v>145</v>
      </c>
      <c r="W4" s="35" t="s">
        <v>146</v>
      </c>
      <c r="X4" s="36" t="s">
        <v>474</v>
      </c>
      <c r="Y4" s="37" t="s">
        <v>276</v>
      </c>
      <c r="Z4" s="38"/>
      <c r="AA4" s="14"/>
      <c r="AB4" s="15"/>
      <c r="AC4" s="14" t="s">
        <v>149</v>
      </c>
      <c r="AD4" s="14" t="s">
        <v>277</v>
      </c>
      <c r="AE4" s="14" t="s">
        <v>151</v>
      </c>
      <c r="AF4" s="14" t="s">
        <v>279</v>
      </c>
    </row>
    <row r="5" spans="2:32" s="182" customFormat="1" ht="65.099999999999994" customHeight="1" x14ac:dyDescent="0.3">
      <c r="B5" s="180">
        <v>12</v>
      </c>
      <c r="C5" s="277"/>
      <c r="D5" s="181" t="str">
        <f>'12月菜單'!A41</f>
        <v>白米飯</v>
      </c>
      <c r="E5" s="181" t="s">
        <v>153</v>
      </c>
      <c r="F5" s="42" t="s">
        <v>280</v>
      </c>
      <c r="G5" s="181" t="str">
        <f>'12月菜單'!A42</f>
        <v>板烤雞腿排</v>
      </c>
      <c r="H5" s="181" t="s">
        <v>222</v>
      </c>
      <c r="I5" s="42" t="s">
        <v>280</v>
      </c>
      <c r="J5" s="181" t="str">
        <f>'12月菜單'!A43</f>
        <v>芹香小黑輪(加)</v>
      </c>
      <c r="K5" s="181" t="s">
        <v>222</v>
      </c>
      <c r="L5" s="42" t="s">
        <v>156</v>
      </c>
      <c r="M5" s="181" t="str">
        <f>'12月菜單'!A44</f>
        <v>花生滷海結</v>
      </c>
      <c r="N5" s="181" t="s">
        <v>222</v>
      </c>
      <c r="O5" s="42" t="s">
        <v>280</v>
      </c>
      <c r="P5" s="181" t="str">
        <f>'12月菜單'!A45</f>
        <v>深色蔬菜</v>
      </c>
      <c r="Q5" s="41" t="s">
        <v>388</v>
      </c>
      <c r="R5" s="42" t="s">
        <v>280</v>
      </c>
      <c r="S5" s="181" t="str">
        <f>'12月菜單'!A46</f>
        <v>酸辣湯(豆芡)</v>
      </c>
      <c r="T5" s="41" t="s">
        <v>475</v>
      </c>
      <c r="U5" s="42" t="s">
        <v>280</v>
      </c>
      <c r="V5" s="281"/>
      <c r="W5" s="43" t="s">
        <v>476</v>
      </c>
      <c r="X5" s="44" t="s">
        <v>286</v>
      </c>
      <c r="Y5" s="45">
        <f>AB5</f>
        <v>5.5</v>
      </c>
      <c r="Z5" s="14"/>
      <c r="AA5" s="46" t="s">
        <v>162</v>
      </c>
      <c r="AB5" s="15">
        <v>5.5</v>
      </c>
      <c r="AC5" s="15">
        <f>AB5*2</f>
        <v>11</v>
      </c>
      <c r="AD5" s="15"/>
      <c r="AE5" s="15">
        <f>AB5*15</f>
        <v>82.5</v>
      </c>
      <c r="AF5" s="15">
        <f>AC5*4+AE5*4</f>
        <v>374</v>
      </c>
    </row>
    <row r="6" spans="2:32" ht="27.95" customHeight="1" x14ac:dyDescent="0.3">
      <c r="B6" s="183" t="s">
        <v>200</v>
      </c>
      <c r="C6" s="277"/>
      <c r="D6" s="75" t="s">
        <v>288</v>
      </c>
      <c r="E6" s="49"/>
      <c r="F6" s="49">
        <v>120</v>
      </c>
      <c r="G6" s="49" t="s">
        <v>477</v>
      </c>
      <c r="H6" s="49"/>
      <c r="I6" s="49">
        <v>70</v>
      </c>
      <c r="J6" s="49" t="s">
        <v>478</v>
      </c>
      <c r="K6" s="49"/>
      <c r="L6" s="49">
        <v>50</v>
      </c>
      <c r="M6" s="49" t="s">
        <v>479</v>
      </c>
      <c r="N6" s="49"/>
      <c r="O6" s="49">
        <v>30</v>
      </c>
      <c r="P6" s="49" t="s">
        <v>228</v>
      </c>
      <c r="Q6" s="49"/>
      <c r="R6" s="49">
        <v>120</v>
      </c>
      <c r="S6" s="49" t="s">
        <v>298</v>
      </c>
      <c r="T6" s="75" t="s">
        <v>299</v>
      </c>
      <c r="U6" s="75">
        <v>20</v>
      </c>
      <c r="V6" s="282"/>
      <c r="W6" s="52" t="str">
        <f>AE11&amp;" "&amp;"g"</f>
        <v>92.5 g</v>
      </c>
      <c r="X6" s="53" t="s">
        <v>173</v>
      </c>
      <c r="Y6" s="54">
        <f>AB6</f>
        <v>2.8</v>
      </c>
      <c r="Z6" s="27"/>
      <c r="AA6" s="55" t="s">
        <v>399</v>
      </c>
      <c r="AB6" s="15">
        <v>2.8</v>
      </c>
      <c r="AC6" s="56">
        <f>AB6*7</f>
        <v>19.599999999999998</v>
      </c>
      <c r="AD6" s="15">
        <f>AB6*5</f>
        <v>14</v>
      </c>
      <c r="AE6" s="15" t="s">
        <v>295</v>
      </c>
      <c r="AF6" s="57">
        <f>AC6*4+AD6*9</f>
        <v>204.39999999999998</v>
      </c>
    </row>
    <row r="7" spans="2:32" ht="27.95" customHeight="1" x14ac:dyDescent="0.3">
      <c r="B7" s="183">
        <v>24</v>
      </c>
      <c r="C7" s="277"/>
      <c r="D7" s="49"/>
      <c r="E7" s="49"/>
      <c r="F7" s="49"/>
      <c r="G7" s="49"/>
      <c r="H7" s="49"/>
      <c r="I7" s="49"/>
      <c r="J7" s="49" t="s">
        <v>269</v>
      </c>
      <c r="K7" s="49" t="s">
        <v>396</v>
      </c>
      <c r="L7" s="49">
        <v>40</v>
      </c>
      <c r="M7" s="49" t="s">
        <v>480</v>
      </c>
      <c r="N7" s="61"/>
      <c r="O7" s="49">
        <v>40</v>
      </c>
      <c r="P7" s="49"/>
      <c r="Q7" s="49"/>
      <c r="R7" s="49"/>
      <c r="S7" s="49" t="s">
        <v>481</v>
      </c>
      <c r="T7" s="75"/>
      <c r="U7" s="75">
        <v>20</v>
      </c>
      <c r="V7" s="282"/>
      <c r="W7" s="59" t="s">
        <v>35</v>
      </c>
      <c r="X7" s="60" t="s">
        <v>482</v>
      </c>
      <c r="Y7" s="54">
        <f>AB7</f>
        <v>2</v>
      </c>
      <c r="Z7" s="14"/>
      <c r="AA7" s="14" t="s">
        <v>300</v>
      </c>
      <c r="AB7" s="15">
        <v>2</v>
      </c>
      <c r="AC7" s="15">
        <f>AB7*1</f>
        <v>2</v>
      </c>
      <c r="AD7" s="15" t="s">
        <v>304</v>
      </c>
      <c r="AE7" s="15">
        <f>AB7*5</f>
        <v>10</v>
      </c>
      <c r="AF7" s="15">
        <f>AC7*4+AE7*4</f>
        <v>48</v>
      </c>
    </row>
    <row r="8" spans="2:32" ht="27.95" customHeight="1" x14ac:dyDescent="0.3">
      <c r="B8" s="183" t="s">
        <v>213</v>
      </c>
      <c r="C8" s="277"/>
      <c r="D8" s="49"/>
      <c r="E8" s="49"/>
      <c r="F8" s="49"/>
      <c r="G8" s="49"/>
      <c r="H8" s="61"/>
      <c r="I8" s="49"/>
      <c r="J8" s="49"/>
      <c r="K8" s="49"/>
      <c r="L8" s="49"/>
      <c r="M8" s="49"/>
      <c r="N8" s="61"/>
      <c r="O8" s="49"/>
      <c r="P8" s="49"/>
      <c r="Q8" s="61"/>
      <c r="R8" s="49"/>
      <c r="S8" s="49" t="s">
        <v>483</v>
      </c>
      <c r="T8" s="61"/>
      <c r="U8" s="75">
        <v>10</v>
      </c>
      <c r="V8" s="282"/>
      <c r="W8" s="52" t="str">
        <f>AD11&amp;" "&amp;"g"</f>
        <v>26.5 g</v>
      </c>
      <c r="X8" s="60" t="s">
        <v>329</v>
      </c>
      <c r="Y8" s="54">
        <f>AB8</f>
        <v>2.5</v>
      </c>
      <c r="Z8" s="27"/>
      <c r="AA8" s="14" t="s">
        <v>330</v>
      </c>
      <c r="AB8" s="15">
        <v>2.5</v>
      </c>
      <c r="AC8" s="15"/>
      <c r="AD8" s="15">
        <f>AB8*5</f>
        <v>12.5</v>
      </c>
      <c r="AE8" s="15" t="s">
        <v>319</v>
      </c>
      <c r="AF8" s="15">
        <f>AD8*9</f>
        <v>112.5</v>
      </c>
    </row>
    <row r="9" spans="2:32" ht="27.95" customHeight="1" x14ac:dyDescent="0.25">
      <c r="B9" s="278" t="s">
        <v>386</v>
      </c>
      <c r="C9" s="277"/>
      <c r="D9" s="49"/>
      <c r="E9" s="49"/>
      <c r="F9" s="49"/>
      <c r="G9" s="49"/>
      <c r="H9" s="61"/>
      <c r="I9" s="49"/>
      <c r="J9" s="49"/>
      <c r="K9" s="49"/>
      <c r="L9" s="49"/>
      <c r="M9" s="49"/>
      <c r="N9" s="61"/>
      <c r="O9" s="49"/>
      <c r="P9" s="49"/>
      <c r="Q9" s="61"/>
      <c r="R9" s="49"/>
      <c r="S9" s="49" t="s">
        <v>346</v>
      </c>
      <c r="T9" s="61"/>
      <c r="U9" s="75">
        <v>10</v>
      </c>
      <c r="V9" s="282"/>
      <c r="W9" s="59" t="s">
        <v>47</v>
      </c>
      <c r="X9" s="60" t="s">
        <v>334</v>
      </c>
      <c r="Y9" s="54">
        <f>AB9</f>
        <v>0</v>
      </c>
      <c r="Z9" s="14"/>
      <c r="AA9" s="14" t="s">
        <v>363</v>
      </c>
      <c r="AB9" s="15"/>
      <c r="AC9" s="14"/>
      <c r="AD9" s="14"/>
      <c r="AE9" s="14">
        <f>AB9*15</f>
        <v>0</v>
      </c>
      <c r="AF9" s="14"/>
    </row>
    <row r="10" spans="2:32" ht="27.95" customHeight="1" x14ac:dyDescent="0.3">
      <c r="B10" s="278"/>
      <c r="C10" s="277"/>
      <c r="D10" s="49"/>
      <c r="E10" s="49"/>
      <c r="F10" s="49"/>
      <c r="G10" s="49"/>
      <c r="H10" s="61"/>
      <c r="I10" s="49"/>
      <c r="J10" s="49"/>
      <c r="K10" s="61"/>
      <c r="L10" s="49"/>
      <c r="M10" s="49"/>
      <c r="N10" s="61"/>
      <c r="O10" s="49"/>
      <c r="P10" s="49"/>
      <c r="Q10" s="61"/>
      <c r="R10" s="49"/>
      <c r="S10" s="49" t="s">
        <v>360</v>
      </c>
      <c r="T10" s="61"/>
      <c r="U10" s="75">
        <v>10</v>
      </c>
      <c r="V10" s="282"/>
      <c r="W10" s="52" t="str">
        <f>AC11&amp;" "&amp;"g"</f>
        <v>32.6 g</v>
      </c>
      <c r="X10" s="63" t="s">
        <v>335</v>
      </c>
      <c r="Y10" s="64">
        <v>0</v>
      </c>
      <c r="Z10" s="27"/>
      <c r="AA10" s="65" t="s">
        <v>335</v>
      </c>
      <c r="AB10" s="15"/>
      <c r="AC10" s="66">
        <f>AB10*8</f>
        <v>0</v>
      </c>
      <c r="AD10" s="14">
        <f>AB10*4</f>
        <v>0</v>
      </c>
      <c r="AE10" s="14">
        <f>AB10*12</f>
        <v>0</v>
      </c>
      <c r="AF10" s="14"/>
    </row>
    <row r="11" spans="2:32" ht="27.95" customHeight="1" x14ac:dyDescent="0.25">
      <c r="B11" s="185" t="s">
        <v>336</v>
      </c>
      <c r="C11" s="186"/>
      <c r="D11" s="49"/>
      <c r="E11" s="61"/>
      <c r="F11" s="49"/>
      <c r="G11" s="49"/>
      <c r="H11" s="61"/>
      <c r="I11" s="49"/>
      <c r="J11" s="49"/>
      <c r="K11" s="61"/>
      <c r="L11" s="49"/>
      <c r="M11" s="49"/>
      <c r="N11" s="61"/>
      <c r="O11" s="49"/>
      <c r="P11" s="49"/>
      <c r="Q11" s="61"/>
      <c r="R11" s="49"/>
      <c r="S11" s="49"/>
      <c r="T11" s="61"/>
      <c r="U11" s="75"/>
      <c r="V11" s="282"/>
      <c r="W11" s="59" t="s">
        <v>194</v>
      </c>
      <c r="X11" s="69"/>
      <c r="Y11" s="54"/>
      <c r="Z11" s="14"/>
      <c r="AA11" s="14"/>
      <c r="AB11" s="15"/>
      <c r="AC11" s="14">
        <f>SUM(AC5:AC10)</f>
        <v>32.599999999999994</v>
      </c>
      <c r="AD11" s="14">
        <f>SUM(AD5:AD10)</f>
        <v>26.5</v>
      </c>
      <c r="AE11" s="14">
        <f>SUM(AE5:AE10)</f>
        <v>92.5</v>
      </c>
      <c r="AF11" s="14">
        <f>AC11*4+AD11*9+AE11*4</f>
        <v>738.9</v>
      </c>
    </row>
    <row r="12" spans="2:32" ht="27.95" customHeight="1" x14ac:dyDescent="0.3">
      <c r="B12" s="187"/>
      <c r="C12" s="188"/>
      <c r="D12" s="61"/>
      <c r="E12" s="61"/>
      <c r="F12" s="75"/>
      <c r="G12" s="49"/>
      <c r="H12" s="61"/>
      <c r="I12" s="49"/>
      <c r="J12" s="49"/>
      <c r="K12" s="61"/>
      <c r="L12" s="49"/>
      <c r="M12" s="49"/>
      <c r="N12" s="61"/>
      <c r="O12" s="49"/>
      <c r="P12" s="49"/>
      <c r="Q12" s="61"/>
      <c r="R12" s="49"/>
      <c r="S12" s="49"/>
      <c r="T12" s="61"/>
      <c r="U12" s="75"/>
      <c r="V12" s="283"/>
      <c r="W12" s="52" t="str">
        <f>AF11&amp;"K"</f>
        <v>738.9K</v>
      </c>
      <c r="X12" s="72"/>
      <c r="Y12" s="64"/>
      <c r="Z12" s="27"/>
      <c r="AA12" s="58"/>
      <c r="AB12" s="58"/>
      <c r="AC12" s="73">
        <f>AC11*4/AF11</f>
        <v>0.17647854919474892</v>
      </c>
      <c r="AD12" s="73">
        <f>AD11*9/AF11</f>
        <v>0.32277710109622415</v>
      </c>
      <c r="AE12" s="73">
        <f>AE11*4/AF11</f>
        <v>0.50074434970902693</v>
      </c>
      <c r="AF12" s="14"/>
    </row>
    <row r="13" spans="2:32" s="182" customFormat="1" ht="27.95" customHeight="1" x14ac:dyDescent="0.3">
      <c r="B13" s="180">
        <v>12</v>
      </c>
      <c r="C13" s="277"/>
      <c r="D13" s="181" t="str">
        <f>'12月菜單'!E41</f>
        <v>五穀飯</v>
      </c>
      <c r="E13" s="181" t="s">
        <v>337</v>
      </c>
      <c r="F13" s="181"/>
      <c r="G13" s="181" t="str">
        <f>'12月菜單'!E42</f>
        <v>蘑菇豬柳</v>
      </c>
      <c r="H13" s="181" t="s">
        <v>340</v>
      </c>
      <c r="I13" s="181"/>
      <c r="J13" s="181" t="str">
        <f>'12月菜單'!E43</f>
        <v>三色芋香蛋</v>
      </c>
      <c r="K13" s="181" t="s">
        <v>340</v>
      </c>
      <c r="L13" s="181"/>
      <c r="M13" s="181" t="str">
        <f>'12月菜單'!E44</f>
        <v>小瓜花枝(海)</v>
      </c>
      <c r="N13" s="181" t="s">
        <v>340</v>
      </c>
      <c r="O13" s="181"/>
      <c r="P13" s="181" t="str">
        <f>'12月菜單'!E45</f>
        <v>淺色蔬菜</v>
      </c>
      <c r="Q13" s="41" t="s">
        <v>352</v>
      </c>
      <c r="R13" s="181"/>
      <c r="S13" s="181" t="str">
        <f>'12月菜單'!E46</f>
        <v>香菇雞湯</v>
      </c>
      <c r="T13" s="41" t="s">
        <v>340</v>
      </c>
      <c r="U13" s="181"/>
      <c r="V13" s="259"/>
      <c r="W13" s="43" t="s">
        <v>52</v>
      </c>
      <c r="X13" s="44" t="s">
        <v>341</v>
      </c>
      <c r="Y13" s="45">
        <f>AB13</f>
        <v>5.8</v>
      </c>
      <c r="Z13" s="14"/>
      <c r="AA13" s="46" t="s">
        <v>353</v>
      </c>
      <c r="AB13" s="15">
        <v>5.8</v>
      </c>
      <c r="AC13" s="15">
        <f>AB13*2</f>
        <v>11.6</v>
      </c>
      <c r="AD13" s="15"/>
      <c r="AE13" s="15">
        <f>AB13*15</f>
        <v>87</v>
      </c>
      <c r="AF13" s="15">
        <f>AC13*4+AE13*4</f>
        <v>394.4</v>
      </c>
    </row>
    <row r="14" spans="2:32" ht="27.95" customHeight="1" x14ac:dyDescent="0.3">
      <c r="B14" s="183" t="s">
        <v>200</v>
      </c>
      <c r="C14" s="277"/>
      <c r="D14" s="75" t="s">
        <v>343</v>
      </c>
      <c r="E14" s="75"/>
      <c r="F14" s="75">
        <v>90</v>
      </c>
      <c r="G14" s="50" t="s">
        <v>484</v>
      </c>
      <c r="H14" s="49"/>
      <c r="I14" s="49">
        <v>70</v>
      </c>
      <c r="J14" s="50" t="s">
        <v>346</v>
      </c>
      <c r="K14" s="49"/>
      <c r="L14" s="49">
        <v>40</v>
      </c>
      <c r="M14" s="50" t="s">
        <v>485</v>
      </c>
      <c r="N14" s="49"/>
      <c r="O14" s="49">
        <v>60</v>
      </c>
      <c r="P14" s="50" t="s">
        <v>169</v>
      </c>
      <c r="Q14" s="49"/>
      <c r="R14" s="49">
        <v>120</v>
      </c>
      <c r="S14" s="91" t="s">
        <v>486</v>
      </c>
      <c r="T14" s="189"/>
      <c r="U14" s="189">
        <v>1</v>
      </c>
      <c r="V14" s="260"/>
      <c r="W14" s="52" t="str">
        <f>AE19&amp;" "&amp;"g"</f>
        <v>97 g</v>
      </c>
      <c r="X14" s="53" t="s">
        <v>173</v>
      </c>
      <c r="Y14" s="54">
        <f>AB14</f>
        <v>2.2000000000000002</v>
      </c>
      <c r="Z14" s="27"/>
      <c r="AA14" s="55" t="s">
        <v>207</v>
      </c>
      <c r="AB14" s="15">
        <v>2.2000000000000002</v>
      </c>
      <c r="AC14" s="56">
        <f>AB14*7</f>
        <v>15.400000000000002</v>
      </c>
      <c r="AD14" s="15">
        <f>AB14*5</f>
        <v>11</v>
      </c>
      <c r="AE14" s="15" t="s">
        <v>233</v>
      </c>
      <c r="AF14" s="57">
        <f>AC14*4+AD14*9</f>
        <v>160.60000000000002</v>
      </c>
    </row>
    <row r="15" spans="2:32" ht="27.95" customHeight="1" x14ac:dyDescent="0.3">
      <c r="B15" s="183">
        <v>25</v>
      </c>
      <c r="C15" s="277"/>
      <c r="D15" s="75" t="s">
        <v>208</v>
      </c>
      <c r="E15" s="75"/>
      <c r="F15" s="75">
        <v>45</v>
      </c>
      <c r="G15" s="75" t="s">
        <v>327</v>
      </c>
      <c r="H15" s="49"/>
      <c r="I15" s="49">
        <v>20</v>
      </c>
      <c r="J15" s="49" t="s">
        <v>431</v>
      </c>
      <c r="K15" s="49"/>
      <c r="L15" s="49">
        <v>20</v>
      </c>
      <c r="M15" s="49" t="s">
        <v>487</v>
      </c>
      <c r="N15" s="49" t="s">
        <v>333</v>
      </c>
      <c r="O15" s="49">
        <v>20</v>
      </c>
      <c r="P15" s="49"/>
      <c r="Q15" s="49"/>
      <c r="R15" s="49"/>
      <c r="S15" s="91" t="s">
        <v>369</v>
      </c>
      <c r="T15" s="189"/>
      <c r="U15" s="189">
        <v>5</v>
      </c>
      <c r="V15" s="260"/>
      <c r="W15" s="59" t="s">
        <v>35</v>
      </c>
      <c r="X15" s="60" t="s">
        <v>211</v>
      </c>
      <c r="Y15" s="54">
        <f>AB15</f>
        <v>2</v>
      </c>
      <c r="Z15" s="14"/>
      <c r="AA15" s="14" t="s">
        <v>212</v>
      </c>
      <c r="AB15" s="15">
        <v>2</v>
      </c>
      <c r="AC15" s="15">
        <f>AB15*1</f>
        <v>2</v>
      </c>
      <c r="AD15" s="15" t="s">
        <v>319</v>
      </c>
      <c r="AE15" s="15">
        <f>AB15*5</f>
        <v>10</v>
      </c>
      <c r="AF15" s="15">
        <f>AC15*4+AE15*4</f>
        <v>48</v>
      </c>
    </row>
    <row r="16" spans="2:32" ht="27.95" customHeight="1" x14ac:dyDescent="0.3">
      <c r="B16" s="183" t="s">
        <v>488</v>
      </c>
      <c r="C16" s="277"/>
      <c r="D16" s="61"/>
      <c r="E16" s="61"/>
      <c r="F16" s="75"/>
      <c r="G16" s="75" t="s">
        <v>489</v>
      </c>
      <c r="H16" s="61"/>
      <c r="I16" s="49">
        <v>20</v>
      </c>
      <c r="J16" s="49" t="s">
        <v>490</v>
      </c>
      <c r="K16" s="61"/>
      <c r="L16" s="49">
        <v>20</v>
      </c>
      <c r="M16" s="49" t="s">
        <v>188</v>
      </c>
      <c r="N16" s="61"/>
      <c r="O16" s="49">
        <v>20</v>
      </c>
      <c r="P16" s="49"/>
      <c r="Q16" s="61"/>
      <c r="R16" s="49"/>
      <c r="S16" s="91" t="s">
        <v>165</v>
      </c>
      <c r="T16" s="190"/>
      <c r="U16" s="189">
        <v>10</v>
      </c>
      <c r="V16" s="260"/>
      <c r="W16" s="52" t="str">
        <f>AD19&amp;" "&amp;"g"</f>
        <v>23.5 g</v>
      </c>
      <c r="X16" s="60" t="s">
        <v>329</v>
      </c>
      <c r="Y16" s="54">
        <f>AB16</f>
        <v>2.5</v>
      </c>
      <c r="Z16" s="27"/>
      <c r="AA16" s="14" t="s">
        <v>241</v>
      </c>
      <c r="AB16" s="15">
        <v>2.5</v>
      </c>
      <c r="AC16" s="15"/>
      <c r="AD16" s="15">
        <f>AB16*5</f>
        <v>12.5</v>
      </c>
      <c r="AE16" s="15" t="s">
        <v>319</v>
      </c>
      <c r="AF16" s="15">
        <f>AD16*9</f>
        <v>112.5</v>
      </c>
    </row>
    <row r="17" spans="2:32" ht="27.95" customHeight="1" x14ac:dyDescent="0.25">
      <c r="B17" s="278" t="s">
        <v>331</v>
      </c>
      <c r="C17" s="277"/>
      <c r="D17" s="61"/>
      <c r="E17" s="61"/>
      <c r="F17" s="75"/>
      <c r="G17" s="75"/>
      <c r="H17" s="61"/>
      <c r="I17" s="49"/>
      <c r="J17" s="49" t="s">
        <v>360</v>
      </c>
      <c r="K17" s="61"/>
      <c r="L17" s="49">
        <v>20</v>
      </c>
      <c r="M17" s="49"/>
      <c r="N17" s="49"/>
      <c r="O17" s="49"/>
      <c r="P17" s="49"/>
      <c r="Q17" s="61"/>
      <c r="R17" s="49"/>
      <c r="S17" s="91" t="s">
        <v>430</v>
      </c>
      <c r="T17" s="190"/>
      <c r="U17" s="189">
        <v>10</v>
      </c>
      <c r="V17" s="260"/>
      <c r="W17" s="59" t="s">
        <v>47</v>
      </c>
      <c r="X17" s="60" t="s">
        <v>334</v>
      </c>
      <c r="Y17" s="54">
        <f>AB17</f>
        <v>0</v>
      </c>
      <c r="Z17" s="14"/>
      <c r="AA17" s="14" t="s">
        <v>363</v>
      </c>
      <c r="AB17" s="15"/>
      <c r="AC17" s="14"/>
      <c r="AD17" s="14"/>
      <c r="AE17" s="14">
        <f>AB17*15</f>
        <v>0</v>
      </c>
      <c r="AF17" s="14"/>
    </row>
    <row r="18" spans="2:32" ht="27.95" customHeight="1" x14ac:dyDescent="0.3">
      <c r="B18" s="278"/>
      <c r="C18" s="277"/>
      <c r="D18" s="61"/>
      <c r="E18" s="61"/>
      <c r="F18" s="75"/>
      <c r="G18" s="75"/>
      <c r="H18" s="61"/>
      <c r="I18" s="75"/>
      <c r="J18" s="49"/>
      <c r="K18" s="61"/>
      <c r="L18" s="49"/>
      <c r="M18" s="49"/>
      <c r="N18" s="61"/>
      <c r="O18" s="49"/>
      <c r="P18" s="49"/>
      <c r="Q18" s="61"/>
      <c r="R18" s="75"/>
      <c r="S18" s="141"/>
      <c r="T18" s="191"/>
      <c r="U18" s="192"/>
      <c r="V18" s="260"/>
      <c r="W18" s="52" t="str">
        <f>AC19&amp;" "&amp;"g"</f>
        <v>29 g</v>
      </c>
      <c r="X18" s="63" t="s">
        <v>335</v>
      </c>
      <c r="Y18" s="64">
        <v>0</v>
      </c>
      <c r="Z18" s="27"/>
      <c r="AA18" s="65" t="s">
        <v>335</v>
      </c>
      <c r="AB18" s="15"/>
      <c r="AC18" s="66">
        <f>AB18*8</f>
        <v>0</v>
      </c>
      <c r="AD18" s="14">
        <f>AB18*4</f>
        <v>0</v>
      </c>
      <c r="AE18" s="14">
        <f>AB18*12</f>
        <v>0</v>
      </c>
      <c r="AF18" s="14"/>
    </row>
    <row r="19" spans="2:32" ht="27.95" customHeight="1" x14ac:dyDescent="0.25">
      <c r="B19" s="185" t="s">
        <v>336</v>
      </c>
      <c r="C19" s="186"/>
      <c r="D19" s="62"/>
      <c r="E19" s="61"/>
      <c r="F19" s="51"/>
      <c r="G19" s="51"/>
      <c r="H19" s="62"/>
      <c r="I19" s="51"/>
      <c r="J19" s="51"/>
      <c r="K19" s="62"/>
      <c r="L19" s="51"/>
      <c r="M19" s="49"/>
      <c r="N19" s="62"/>
      <c r="O19" s="49"/>
      <c r="P19" s="51"/>
      <c r="Q19" s="62"/>
      <c r="R19" s="51"/>
      <c r="S19" s="51"/>
      <c r="T19" s="62"/>
      <c r="U19" s="51"/>
      <c r="V19" s="260"/>
      <c r="W19" s="59" t="s">
        <v>194</v>
      </c>
      <c r="X19" s="69"/>
      <c r="Y19" s="54"/>
      <c r="Z19" s="14"/>
      <c r="AA19" s="14"/>
      <c r="AB19" s="15"/>
      <c r="AC19" s="14">
        <f>SUM(AC13:AC18)</f>
        <v>29</v>
      </c>
      <c r="AD19" s="14">
        <f>SUM(AD13:AD18)</f>
        <v>23.5</v>
      </c>
      <c r="AE19" s="14">
        <f>SUM(AE13:AE18)</f>
        <v>97</v>
      </c>
      <c r="AF19" s="14">
        <f>AC19*4+AD19*9+AE19*4</f>
        <v>715.5</v>
      </c>
    </row>
    <row r="20" spans="2:32" ht="27.95" customHeight="1" x14ac:dyDescent="0.3">
      <c r="B20" s="187"/>
      <c r="C20" s="188"/>
      <c r="D20" s="62"/>
      <c r="E20" s="61"/>
      <c r="F20" s="77"/>
      <c r="G20" s="77"/>
      <c r="H20" s="62"/>
      <c r="I20" s="77"/>
      <c r="J20" s="77"/>
      <c r="K20" s="62"/>
      <c r="L20" s="77"/>
      <c r="M20" s="75"/>
      <c r="N20" s="62"/>
      <c r="O20" s="75"/>
      <c r="P20" s="77"/>
      <c r="Q20" s="62"/>
      <c r="R20" s="77"/>
      <c r="S20" s="77"/>
      <c r="T20" s="62"/>
      <c r="U20" s="77"/>
      <c r="V20" s="261"/>
      <c r="W20" s="52" t="str">
        <f>AF19&amp;"K"</f>
        <v>715.5K</v>
      </c>
      <c r="X20" s="72"/>
      <c r="Y20" s="64"/>
      <c r="Z20" s="27"/>
      <c r="AA20" s="14"/>
      <c r="AB20" s="15"/>
      <c r="AC20" s="73">
        <f>AC19*4/AF19</f>
        <v>0.16212438853948288</v>
      </c>
      <c r="AD20" s="73">
        <f>AD19*9/AF19</f>
        <v>0.29559748427672955</v>
      </c>
      <c r="AE20" s="73">
        <f>AE19*4/AF19</f>
        <v>0.54227812718378754</v>
      </c>
      <c r="AF20" s="14"/>
    </row>
    <row r="21" spans="2:32" s="182" customFormat="1" ht="27.95" customHeight="1" x14ac:dyDescent="0.3">
      <c r="B21" s="193">
        <v>12</v>
      </c>
      <c r="C21" s="277"/>
      <c r="D21" s="181" t="str">
        <f>'12月菜單'!I41</f>
        <v>白米飯</v>
      </c>
      <c r="E21" s="181" t="s">
        <v>337</v>
      </c>
      <c r="F21" s="181"/>
      <c r="G21" s="181" t="str">
        <f>'12月菜單'!I42</f>
        <v>豆乳雞腿(炸)</v>
      </c>
      <c r="H21" s="181" t="s">
        <v>338</v>
      </c>
      <c r="I21" s="181"/>
      <c r="J21" s="181" t="str">
        <f>'12月菜單'!I43</f>
        <v>三杯杏鮑菇</v>
      </c>
      <c r="K21" s="181" t="s">
        <v>340</v>
      </c>
      <c r="L21" s="181"/>
      <c r="M21" s="181" t="str">
        <f>'12月菜單'!I44</f>
        <v>香滷白菜</v>
      </c>
      <c r="N21" s="181" t="s">
        <v>340</v>
      </c>
      <c r="O21" s="181"/>
      <c r="P21" s="181" t="str">
        <f>'12月菜單'!I45</f>
        <v>深色蔬菜</v>
      </c>
      <c r="Q21" s="41" t="s">
        <v>352</v>
      </c>
      <c r="R21" s="181"/>
      <c r="S21" s="181" t="str">
        <f>'12月菜單'!I46</f>
        <v>薑絲海芽湯</v>
      </c>
      <c r="T21" s="41" t="s">
        <v>340</v>
      </c>
      <c r="U21" s="181"/>
      <c r="V21" s="281"/>
      <c r="W21" s="43" t="s">
        <v>49</v>
      </c>
      <c r="X21" s="44" t="s">
        <v>341</v>
      </c>
      <c r="Y21" s="45">
        <f t="shared" ref="Y21:Y26" si="0">AB21</f>
        <v>5.5</v>
      </c>
      <c r="Z21" s="14"/>
      <c r="AA21" s="46" t="s">
        <v>353</v>
      </c>
      <c r="AB21" s="15">
        <v>5.5</v>
      </c>
      <c r="AC21" s="15">
        <f>AB21*2</f>
        <v>11</v>
      </c>
      <c r="AD21" s="15"/>
      <c r="AE21" s="15">
        <f>AB21*15</f>
        <v>82.5</v>
      </c>
      <c r="AF21" s="15">
        <f>AC21*4+AE21*4</f>
        <v>374</v>
      </c>
    </row>
    <row r="22" spans="2:32" s="195" customFormat="1" ht="27.75" customHeight="1" x14ac:dyDescent="0.4">
      <c r="B22" s="194" t="s">
        <v>200</v>
      </c>
      <c r="C22" s="277"/>
      <c r="D22" s="75" t="s">
        <v>61</v>
      </c>
      <c r="E22" s="75"/>
      <c r="F22" s="75">
        <v>100</v>
      </c>
      <c r="G22" s="75" t="s">
        <v>224</v>
      </c>
      <c r="H22" s="75"/>
      <c r="I22" s="75">
        <v>120</v>
      </c>
      <c r="J22" s="50" t="s">
        <v>491</v>
      </c>
      <c r="K22" s="75"/>
      <c r="L22" s="75">
        <v>50</v>
      </c>
      <c r="M22" s="50" t="s">
        <v>382</v>
      </c>
      <c r="N22" s="75"/>
      <c r="O22" s="75">
        <v>50</v>
      </c>
      <c r="P22" s="50" t="s">
        <v>347</v>
      </c>
      <c r="Q22" s="49"/>
      <c r="R22" s="49">
        <v>120</v>
      </c>
      <c r="S22" s="75" t="s">
        <v>492</v>
      </c>
      <c r="T22" s="75"/>
      <c r="U22" s="75">
        <v>1</v>
      </c>
      <c r="V22" s="282"/>
      <c r="W22" s="52" t="str">
        <f>AE27&amp;" "&amp;"g"</f>
        <v>93.5 g</v>
      </c>
      <c r="X22" s="53" t="s">
        <v>358</v>
      </c>
      <c r="Y22" s="54">
        <f t="shared" si="0"/>
        <v>2.8</v>
      </c>
      <c r="Z22" s="81"/>
      <c r="AA22" s="55" t="s">
        <v>349</v>
      </c>
      <c r="AB22" s="15">
        <v>2.8</v>
      </c>
      <c r="AC22" s="56">
        <f>AB22*7</f>
        <v>19.599999999999998</v>
      </c>
      <c r="AD22" s="15">
        <f>AB22*5</f>
        <v>14</v>
      </c>
      <c r="AE22" s="15" t="s">
        <v>233</v>
      </c>
      <c r="AF22" s="57">
        <f>AC22*4+AD22*9</f>
        <v>204.39999999999998</v>
      </c>
    </row>
    <row r="23" spans="2:32" s="195" customFormat="1" ht="27.95" customHeight="1" x14ac:dyDescent="0.3">
      <c r="B23" s="194">
        <v>26</v>
      </c>
      <c r="C23" s="277"/>
      <c r="D23" s="75"/>
      <c r="E23" s="75"/>
      <c r="F23" s="75"/>
      <c r="G23" s="75"/>
      <c r="H23" s="75"/>
      <c r="I23" s="75"/>
      <c r="J23" s="49" t="s">
        <v>493</v>
      </c>
      <c r="K23" s="75"/>
      <c r="L23" s="75">
        <v>10</v>
      </c>
      <c r="M23" s="75" t="s">
        <v>494</v>
      </c>
      <c r="N23" s="75"/>
      <c r="O23" s="75">
        <v>30</v>
      </c>
      <c r="P23" s="75"/>
      <c r="Q23" s="75"/>
      <c r="R23" s="75"/>
      <c r="S23" s="75" t="s">
        <v>441</v>
      </c>
      <c r="T23" s="75"/>
      <c r="U23" s="75">
        <v>5</v>
      </c>
      <c r="V23" s="282"/>
      <c r="W23" s="59" t="s">
        <v>35</v>
      </c>
      <c r="X23" s="60" t="s">
        <v>211</v>
      </c>
      <c r="Y23" s="54">
        <f t="shared" si="0"/>
        <v>2.2000000000000002</v>
      </c>
      <c r="Z23" s="83"/>
      <c r="AA23" s="14" t="s">
        <v>326</v>
      </c>
      <c r="AB23" s="15">
        <v>2.2000000000000002</v>
      </c>
      <c r="AC23" s="15">
        <f>AB23*1</f>
        <v>2.2000000000000002</v>
      </c>
      <c r="AD23" s="15" t="s">
        <v>319</v>
      </c>
      <c r="AE23" s="15">
        <f>AB23*5</f>
        <v>11</v>
      </c>
      <c r="AF23" s="15">
        <f>AC23*4+AE23*4</f>
        <v>52.8</v>
      </c>
    </row>
    <row r="24" spans="2:32" s="195" customFormat="1" ht="27.95" customHeight="1" x14ac:dyDescent="0.4">
      <c r="B24" s="194" t="s">
        <v>213</v>
      </c>
      <c r="C24" s="277"/>
      <c r="D24" s="75"/>
      <c r="E24" s="61"/>
      <c r="F24" s="75"/>
      <c r="G24" s="75"/>
      <c r="H24" s="61"/>
      <c r="I24" s="75"/>
      <c r="J24" s="75"/>
      <c r="K24" s="61"/>
      <c r="L24" s="75"/>
      <c r="M24" s="75" t="s">
        <v>360</v>
      </c>
      <c r="N24" s="61"/>
      <c r="O24" s="75">
        <v>10</v>
      </c>
      <c r="P24" s="75"/>
      <c r="Q24" s="61"/>
      <c r="R24" s="75"/>
      <c r="S24" s="49"/>
      <c r="T24" s="61"/>
      <c r="U24" s="75"/>
      <c r="V24" s="282"/>
      <c r="W24" s="52" t="str">
        <f>AD27&amp;" "&amp;"g"</f>
        <v>29 g</v>
      </c>
      <c r="X24" s="60" t="s">
        <v>240</v>
      </c>
      <c r="Y24" s="54">
        <f t="shared" si="0"/>
        <v>3</v>
      </c>
      <c r="Z24" s="81"/>
      <c r="AA24" s="14" t="s">
        <v>330</v>
      </c>
      <c r="AB24" s="15">
        <v>3</v>
      </c>
      <c r="AC24" s="15"/>
      <c r="AD24" s="15">
        <f>AB24*5</f>
        <v>15</v>
      </c>
      <c r="AE24" s="15" t="s">
        <v>319</v>
      </c>
      <c r="AF24" s="15">
        <f>AD24*9</f>
        <v>135</v>
      </c>
    </row>
    <row r="25" spans="2:32" s="195" customFormat="1" ht="27.95" customHeight="1" x14ac:dyDescent="0.25">
      <c r="B25" s="284" t="s">
        <v>351</v>
      </c>
      <c r="C25" s="277"/>
      <c r="D25" s="75"/>
      <c r="E25" s="61"/>
      <c r="F25" s="75"/>
      <c r="G25" s="75"/>
      <c r="H25" s="61"/>
      <c r="I25" s="75"/>
      <c r="J25" s="75"/>
      <c r="K25" s="61"/>
      <c r="L25" s="75"/>
      <c r="M25" s="75" t="s">
        <v>432</v>
      </c>
      <c r="N25" s="61"/>
      <c r="O25" s="75">
        <v>10</v>
      </c>
      <c r="P25" s="75"/>
      <c r="Q25" s="61"/>
      <c r="R25" s="75"/>
      <c r="S25" s="75"/>
      <c r="T25" s="61"/>
      <c r="U25" s="75"/>
      <c r="V25" s="282"/>
      <c r="W25" s="59" t="s">
        <v>47</v>
      </c>
      <c r="X25" s="60" t="s">
        <v>334</v>
      </c>
      <c r="Y25" s="54">
        <f t="shared" si="0"/>
        <v>0</v>
      </c>
      <c r="Z25" s="83"/>
      <c r="AA25" s="14" t="s">
        <v>363</v>
      </c>
      <c r="AB25" s="15"/>
      <c r="AC25" s="14"/>
      <c r="AD25" s="14"/>
      <c r="AE25" s="14">
        <f>AB25*15</f>
        <v>0</v>
      </c>
      <c r="AF25" s="14"/>
    </row>
    <row r="26" spans="2:32" s="195" customFormat="1" ht="27.95" customHeight="1" x14ac:dyDescent="0.4">
      <c r="B26" s="284"/>
      <c r="C26" s="277"/>
      <c r="D26" s="62"/>
      <c r="E26" s="61"/>
      <c r="F26" s="51"/>
      <c r="G26" s="164"/>
      <c r="H26" s="62"/>
      <c r="I26" s="51"/>
      <c r="J26" s="51"/>
      <c r="K26" s="62"/>
      <c r="L26" s="51"/>
      <c r="M26" s="51"/>
      <c r="N26" s="62"/>
      <c r="O26" s="51"/>
      <c r="P26" s="51"/>
      <c r="Q26" s="62"/>
      <c r="R26" s="51"/>
      <c r="S26" s="51"/>
      <c r="T26" s="62"/>
      <c r="U26" s="51"/>
      <c r="V26" s="282"/>
      <c r="W26" s="52" t="str">
        <f>AC27&amp;" "&amp;"g"</f>
        <v>32.8 g</v>
      </c>
      <c r="X26" s="63" t="s">
        <v>335</v>
      </c>
      <c r="Y26" s="54">
        <f t="shared" si="0"/>
        <v>0</v>
      </c>
      <c r="Z26" s="81"/>
      <c r="AA26" s="65" t="s">
        <v>335</v>
      </c>
      <c r="AB26" s="15"/>
      <c r="AC26" s="66">
        <f>AB26*8</f>
        <v>0</v>
      </c>
      <c r="AD26" s="14">
        <f>AB26*4</f>
        <v>0</v>
      </c>
      <c r="AE26" s="14">
        <f>AB26*12</f>
        <v>0</v>
      </c>
      <c r="AF26" s="14"/>
    </row>
    <row r="27" spans="2:32" s="195" customFormat="1" ht="27.95" customHeight="1" x14ac:dyDescent="0.25">
      <c r="B27" s="185" t="s">
        <v>336</v>
      </c>
      <c r="C27" s="196"/>
      <c r="D27" s="77"/>
      <c r="E27" s="61"/>
      <c r="F27" s="77"/>
      <c r="G27" s="77"/>
      <c r="H27" s="62"/>
      <c r="I27" s="77"/>
      <c r="J27" s="77"/>
      <c r="K27" s="62"/>
      <c r="L27" s="77"/>
      <c r="M27" s="77"/>
      <c r="N27" s="62"/>
      <c r="O27" s="77"/>
      <c r="P27" s="77"/>
      <c r="Q27" s="62"/>
      <c r="R27" s="77"/>
      <c r="S27" s="77"/>
      <c r="T27" s="62"/>
      <c r="U27" s="77"/>
      <c r="V27" s="282"/>
      <c r="W27" s="59" t="s">
        <v>194</v>
      </c>
      <c r="X27" s="69"/>
      <c r="Y27" s="54"/>
      <c r="Z27" s="83"/>
      <c r="AA27" s="14"/>
      <c r="AB27" s="15"/>
      <c r="AC27" s="14">
        <f>SUM(AC21:AC26)</f>
        <v>32.799999999999997</v>
      </c>
      <c r="AD27" s="14">
        <f>SUM(AD21:AD26)</f>
        <v>29</v>
      </c>
      <c r="AE27" s="14">
        <f>SUM(AE21:AE26)</f>
        <v>93.5</v>
      </c>
      <c r="AF27" s="14">
        <f>AC27*4+AD27*9+AE27*4</f>
        <v>766.2</v>
      </c>
    </row>
    <row r="28" spans="2:32" s="195" customFormat="1" ht="27.95" customHeight="1" thickBot="1" x14ac:dyDescent="0.45">
      <c r="B28" s="197"/>
      <c r="C28" s="198"/>
      <c r="D28" s="62"/>
      <c r="E28" s="61"/>
      <c r="F28" s="77"/>
      <c r="G28" s="77"/>
      <c r="H28" s="62"/>
      <c r="I28" s="77"/>
      <c r="J28" s="77"/>
      <c r="K28" s="62"/>
      <c r="L28" s="77"/>
      <c r="M28" s="77"/>
      <c r="N28" s="62"/>
      <c r="O28" s="77"/>
      <c r="P28" s="77"/>
      <c r="Q28" s="62"/>
      <c r="R28" s="77"/>
      <c r="S28" s="77"/>
      <c r="T28" s="62"/>
      <c r="U28" s="77"/>
      <c r="V28" s="283"/>
      <c r="W28" s="52" t="str">
        <f>AF27&amp;"K"</f>
        <v>766.2K</v>
      </c>
      <c r="X28" s="78"/>
      <c r="Y28" s="54"/>
      <c r="Z28" s="81"/>
      <c r="AA28" s="83"/>
      <c r="AB28" s="88"/>
      <c r="AC28" s="73">
        <f>AC27*4/AF27</f>
        <v>0.17123466457843903</v>
      </c>
      <c r="AD28" s="73">
        <f>AD27*9/AF27</f>
        <v>0.34064212999216914</v>
      </c>
      <c r="AE28" s="73">
        <f>AE27*4/AF27</f>
        <v>0.48812320542939175</v>
      </c>
      <c r="AF28" s="83"/>
    </row>
    <row r="29" spans="2:32" s="182" customFormat="1" ht="27.95" customHeight="1" x14ac:dyDescent="0.3">
      <c r="B29" s="193">
        <v>12</v>
      </c>
      <c r="C29" s="277"/>
      <c r="D29" s="181" t="str">
        <f>'12月菜單'!M41</f>
        <v>地瓜飯</v>
      </c>
      <c r="E29" s="181" t="s">
        <v>337</v>
      </c>
      <c r="F29" s="181"/>
      <c r="G29" s="181" t="str">
        <f>'12月菜單'!M42</f>
        <v>和風豬排</v>
      </c>
      <c r="H29" s="181" t="s">
        <v>340</v>
      </c>
      <c r="I29" s="181"/>
      <c r="J29" s="181" t="str">
        <f>'12月菜單'!M43</f>
        <v>醬燒豆腐(豆)</v>
      </c>
      <c r="K29" s="181" t="s">
        <v>340</v>
      </c>
      <c r="L29" s="181"/>
      <c r="M29" s="181" t="str">
        <f>'12月菜單'!M44</f>
        <v>洋蔥炒蛋</v>
      </c>
      <c r="N29" s="181" t="s">
        <v>340</v>
      </c>
      <c r="O29" s="181"/>
      <c r="P29" s="181" t="str">
        <f>'12月菜單'!M45</f>
        <v>淺色蔬菜</v>
      </c>
      <c r="Q29" s="41" t="s">
        <v>282</v>
      </c>
      <c r="R29" s="181"/>
      <c r="S29" s="181" t="str">
        <f>'12月菜單'!M46</f>
        <v>冬瓜湯</v>
      </c>
      <c r="T29" s="41" t="s">
        <v>495</v>
      </c>
      <c r="U29" s="181"/>
      <c r="V29" s="281"/>
      <c r="W29" s="43" t="s">
        <v>49</v>
      </c>
      <c r="X29" s="44" t="s">
        <v>286</v>
      </c>
      <c r="Y29" s="45">
        <f t="shared" ref="Y29:Y34" si="1">AB29</f>
        <v>5.5</v>
      </c>
      <c r="Z29" s="14"/>
      <c r="AA29" s="46" t="s">
        <v>287</v>
      </c>
      <c r="AB29" s="15">
        <v>5.5</v>
      </c>
      <c r="AC29" s="15">
        <f>AB29*2</f>
        <v>11</v>
      </c>
      <c r="AD29" s="15"/>
      <c r="AE29" s="15">
        <f>AB29*15</f>
        <v>82.5</v>
      </c>
      <c r="AF29" s="15">
        <f>AC29*4+AE29*4</f>
        <v>374</v>
      </c>
    </row>
    <row r="30" spans="2:32" ht="27.95" customHeight="1" x14ac:dyDescent="0.3">
      <c r="B30" s="194" t="s">
        <v>200</v>
      </c>
      <c r="C30" s="277"/>
      <c r="D30" s="75" t="s">
        <v>496</v>
      </c>
      <c r="E30" s="75"/>
      <c r="F30" s="75">
        <v>90</v>
      </c>
      <c r="G30" s="50" t="s">
        <v>497</v>
      </c>
      <c r="H30" s="49"/>
      <c r="I30" s="49">
        <v>70</v>
      </c>
      <c r="J30" s="49" t="s">
        <v>498</v>
      </c>
      <c r="K30" s="49" t="s">
        <v>299</v>
      </c>
      <c r="L30" s="49">
        <v>60</v>
      </c>
      <c r="M30" s="49" t="s">
        <v>489</v>
      </c>
      <c r="N30" s="49"/>
      <c r="O30" s="49">
        <v>60</v>
      </c>
      <c r="P30" s="50" t="s">
        <v>228</v>
      </c>
      <c r="Q30" s="49"/>
      <c r="R30" s="49">
        <v>120</v>
      </c>
      <c r="S30" s="49" t="s">
        <v>499</v>
      </c>
      <c r="T30" s="49"/>
      <c r="U30" s="49">
        <v>20</v>
      </c>
      <c r="V30" s="282"/>
      <c r="W30" s="52" t="str">
        <f>AE35&amp;" "&amp;"g"</f>
        <v>92.5 g</v>
      </c>
      <c r="X30" s="53" t="s">
        <v>500</v>
      </c>
      <c r="Y30" s="54">
        <f t="shared" si="1"/>
        <v>2.8</v>
      </c>
      <c r="Z30" s="27"/>
      <c r="AA30" s="55" t="s">
        <v>399</v>
      </c>
      <c r="AB30" s="15">
        <v>2.8</v>
      </c>
      <c r="AC30" s="56">
        <f>AB30*7</f>
        <v>19.599999999999998</v>
      </c>
      <c r="AD30" s="15">
        <f>AB30*5</f>
        <v>14</v>
      </c>
      <c r="AE30" s="15" t="s">
        <v>501</v>
      </c>
      <c r="AF30" s="57">
        <f>AC30*4+AD30*9</f>
        <v>204.39999999999998</v>
      </c>
    </row>
    <row r="31" spans="2:32" ht="27.95" customHeight="1" x14ac:dyDescent="0.3">
      <c r="B31" s="194">
        <v>27</v>
      </c>
      <c r="C31" s="277"/>
      <c r="D31" s="75" t="s">
        <v>502</v>
      </c>
      <c r="E31" s="75"/>
      <c r="F31" s="75">
        <v>45</v>
      </c>
      <c r="G31" s="49"/>
      <c r="H31" s="49"/>
      <c r="I31" s="49"/>
      <c r="J31" s="49" t="s">
        <v>503</v>
      </c>
      <c r="K31" s="49"/>
      <c r="L31" s="49">
        <v>20</v>
      </c>
      <c r="M31" s="50" t="s">
        <v>372</v>
      </c>
      <c r="N31" s="49"/>
      <c r="O31" s="49">
        <v>65</v>
      </c>
      <c r="P31" s="49"/>
      <c r="Q31" s="61"/>
      <c r="R31" s="49"/>
      <c r="S31" s="49"/>
      <c r="T31" s="49"/>
      <c r="U31" s="49"/>
      <c r="V31" s="282"/>
      <c r="W31" s="59" t="s">
        <v>35</v>
      </c>
      <c r="X31" s="60" t="s">
        <v>504</v>
      </c>
      <c r="Y31" s="54">
        <f t="shared" si="1"/>
        <v>2</v>
      </c>
      <c r="Z31" s="14"/>
      <c r="AA31" s="14" t="s">
        <v>505</v>
      </c>
      <c r="AB31" s="15">
        <v>2</v>
      </c>
      <c r="AC31" s="15">
        <f>AB31*1</f>
        <v>2</v>
      </c>
      <c r="AD31" s="15" t="s">
        <v>506</v>
      </c>
      <c r="AE31" s="15">
        <f>AB31*5</f>
        <v>10</v>
      </c>
      <c r="AF31" s="15">
        <f>AC31*4+AE31*4</f>
        <v>48</v>
      </c>
    </row>
    <row r="32" spans="2:32" ht="27.95" customHeight="1" x14ac:dyDescent="0.3">
      <c r="B32" s="194" t="s">
        <v>213</v>
      </c>
      <c r="C32" s="277"/>
      <c r="D32" s="61"/>
      <c r="E32" s="61"/>
      <c r="F32" s="75"/>
      <c r="G32" s="49"/>
      <c r="H32" s="61"/>
      <c r="I32" s="49"/>
      <c r="J32" s="49" t="s">
        <v>431</v>
      </c>
      <c r="K32" s="61"/>
      <c r="L32" s="49">
        <v>10</v>
      </c>
      <c r="M32" s="49"/>
      <c r="N32" s="61"/>
      <c r="O32" s="49"/>
      <c r="P32" s="49"/>
      <c r="Q32" s="61"/>
      <c r="R32" s="49"/>
      <c r="S32" s="49"/>
      <c r="T32" s="75"/>
      <c r="U32" s="75"/>
      <c r="V32" s="282"/>
      <c r="W32" s="52" t="str">
        <f>AD35&amp;" "&amp;"g"</f>
        <v>29 g</v>
      </c>
      <c r="X32" s="60" t="s">
        <v>240</v>
      </c>
      <c r="Y32" s="54">
        <f t="shared" si="1"/>
        <v>3</v>
      </c>
      <c r="Z32" s="27"/>
      <c r="AA32" s="14" t="s">
        <v>241</v>
      </c>
      <c r="AB32" s="15">
        <v>3</v>
      </c>
      <c r="AC32" s="15"/>
      <c r="AD32" s="15">
        <f>AB32*5</f>
        <v>15</v>
      </c>
      <c r="AE32" s="15" t="s">
        <v>233</v>
      </c>
      <c r="AF32" s="15">
        <f>AD32*9</f>
        <v>135</v>
      </c>
    </row>
    <row r="33" spans="2:32" ht="27.95" customHeight="1" x14ac:dyDescent="0.25">
      <c r="B33" s="284" t="s">
        <v>436</v>
      </c>
      <c r="C33" s="277"/>
      <c r="D33" s="61"/>
      <c r="E33" s="61"/>
      <c r="F33" s="75"/>
      <c r="G33" s="75"/>
      <c r="H33" s="61"/>
      <c r="I33" s="75"/>
      <c r="J33" s="49"/>
      <c r="K33" s="49"/>
      <c r="L33" s="49"/>
      <c r="M33" s="49"/>
      <c r="N33" s="61"/>
      <c r="O33" s="75"/>
      <c r="P33" s="75"/>
      <c r="Q33" s="61"/>
      <c r="R33" s="75"/>
      <c r="S33" s="49"/>
      <c r="T33" s="75"/>
      <c r="U33" s="75"/>
      <c r="V33" s="282"/>
      <c r="W33" s="59" t="s">
        <v>47</v>
      </c>
      <c r="X33" s="60" t="s">
        <v>507</v>
      </c>
      <c r="Y33" s="54">
        <f t="shared" si="1"/>
        <v>0</v>
      </c>
      <c r="Z33" s="14"/>
      <c r="AA33" s="14" t="s">
        <v>508</v>
      </c>
      <c r="AB33" s="15"/>
      <c r="AC33" s="14"/>
      <c r="AD33" s="14"/>
      <c r="AE33" s="14">
        <f>AB33*15</f>
        <v>0</v>
      </c>
      <c r="AF33" s="14"/>
    </row>
    <row r="34" spans="2:32" ht="27.95" customHeight="1" x14ac:dyDescent="0.3">
      <c r="B34" s="284"/>
      <c r="C34" s="277"/>
      <c r="D34" s="62"/>
      <c r="E34" s="61"/>
      <c r="F34" s="77"/>
      <c r="G34" s="163"/>
      <c r="H34" s="62"/>
      <c r="I34" s="77"/>
      <c r="J34" s="77"/>
      <c r="K34" s="62"/>
      <c r="L34" s="77"/>
      <c r="M34" s="77"/>
      <c r="N34" s="62"/>
      <c r="O34" s="77"/>
      <c r="P34" s="77"/>
      <c r="Q34" s="62"/>
      <c r="R34" s="77"/>
      <c r="S34" s="77"/>
      <c r="T34" s="62"/>
      <c r="U34" s="77"/>
      <c r="V34" s="282"/>
      <c r="W34" s="52" t="str">
        <f>AC35&amp;" "&amp;"g"</f>
        <v>32.6 g</v>
      </c>
      <c r="X34" s="63" t="s">
        <v>468</v>
      </c>
      <c r="Y34" s="54">
        <f t="shared" si="1"/>
        <v>0</v>
      </c>
      <c r="Z34" s="27"/>
      <c r="AA34" s="65" t="s">
        <v>509</v>
      </c>
      <c r="AB34" s="15"/>
      <c r="AC34" s="66">
        <f>AB34*8</f>
        <v>0</v>
      </c>
      <c r="AD34" s="14">
        <f>AB34*4</f>
        <v>0</v>
      </c>
      <c r="AE34" s="14">
        <f>AB34*12</f>
        <v>0</v>
      </c>
      <c r="AF34" s="14"/>
    </row>
    <row r="35" spans="2:32" ht="27.95" customHeight="1" x14ac:dyDescent="0.25">
      <c r="B35" s="185" t="s">
        <v>510</v>
      </c>
      <c r="C35" s="196"/>
      <c r="D35" s="77"/>
      <c r="E35" s="61"/>
      <c r="F35" s="77"/>
      <c r="G35" s="77"/>
      <c r="H35" s="62"/>
      <c r="I35" s="77"/>
      <c r="J35" s="77"/>
      <c r="K35" s="62"/>
      <c r="L35" s="77"/>
      <c r="M35" s="77"/>
      <c r="N35" s="62"/>
      <c r="O35" s="77"/>
      <c r="P35" s="77"/>
      <c r="Q35" s="62"/>
      <c r="R35" s="77"/>
      <c r="S35" s="77"/>
      <c r="T35" s="62"/>
      <c r="U35" s="77"/>
      <c r="V35" s="282"/>
      <c r="W35" s="59" t="s">
        <v>194</v>
      </c>
      <c r="X35" s="69"/>
      <c r="Y35" s="54"/>
      <c r="Z35" s="14"/>
      <c r="AA35" s="14"/>
      <c r="AB35" s="15"/>
      <c r="AC35" s="14">
        <f>SUM(AC29:AC34)</f>
        <v>32.599999999999994</v>
      </c>
      <c r="AD35" s="14">
        <f>SUM(AD29:AD34)</f>
        <v>29</v>
      </c>
      <c r="AE35" s="14">
        <f>SUM(AE29:AE34)</f>
        <v>92.5</v>
      </c>
      <c r="AF35" s="14">
        <f>AC35*4+AD35*9+AE35*4</f>
        <v>761.4</v>
      </c>
    </row>
    <row r="36" spans="2:32" ht="27.95" customHeight="1" thickBot="1" x14ac:dyDescent="0.35">
      <c r="B36" s="197"/>
      <c r="C36" s="198"/>
      <c r="D36" s="62"/>
      <c r="E36" s="61"/>
      <c r="F36" s="77"/>
      <c r="G36" s="77"/>
      <c r="H36" s="62"/>
      <c r="I36" s="77"/>
      <c r="J36" s="77"/>
      <c r="K36" s="62"/>
      <c r="L36" s="77"/>
      <c r="M36" s="77"/>
      <c r="N36" s="62"/>
      <c r="O36" s="77"/>
      <c r="P36" s="77"/>
      <c r="Q36" s="62"/>
      <c r="R36" s="77"/>
      <c r="S36" s="77"/>
      <c r="T36" s="62"/>
      <c r="U36" s="77"/>
      <c r="V36" s="283"/>
      <c r="W36" s="52" t="str">
        <f>AF35&amp;"K"</f>
        <v>761.4K</v>
      </c>
      <c r="X36" s="78"/>
      <c r="Y36" s="54"/>
      <c r="Z36" s="27"/>
      <c r="AA36" s="14"/>
      <c r="AB36" s="15"/>
      <c r="AC36" s="73">
        <f>AC35*4/AF35</f>
        <v>0.17126346204360388</v>
      </c>
      <c r="AD36" s="73">
        <f>AD35*9/AF35</f>
        <v>0.34278959810874704</v>
      </c>
      <c r="AE36" s="73">
        <f>AE35*4/AF35</f>
        <v>0.48594693984764908</v>
      </c>
      <c r="AF36" s="14"/>
    </row>
    <row r="37" spans="2:32" s="182" customFormat="1" ht="27.95" customHeight="1" x14ac:dyDescent="0.3">
      <c r="B37" s="180">
        <v>12</v>
      </c>
      <c r="C37" s="277"/>
      <c r="D37" s="181" t="str">
        <f>'12月菜單'!Q41</f>
        <v>海陸總匯雙拼飯(海)</v>
      </c>
      <c r="E37" s="181" t="s">
        <v>511</v>
      </c>
      <c r="F37" s="42"/>
      <c r="G37" s="181" t="str">
        <f>'12月菜單'!Q42</f>
        <v>西西里雞排</v>
      </c>
      <c r="H37" s="181" t="s">
        <v>512</v>
      </c>
      <c r="I37" s="42"/>
      <c r="J37" s="181" t="str">
        <f>'12月菜單'!Q43</f>
        <v>椒鹽甜不辣(炸加)</v>
      </c>
      <c r="K37" s="181" t="s">
        <v>221</v>
      </c>
      <c r="L37" s="42"/>
      <c r="M37" s="181" t="str">
        <f>'12月菜單'!Q44</f>
        <v>瓜仔肉燥(醃)</v>
      </c>
      <c r="N37" s="181" t="s">
        <v>495</v>
      </c>
      <c r="O37" s="42"/>
      <c r="P37" s="181" t="str">
        <f>'12月菜單'!Q45</f>
        <v>深色蔬菜</v>
      </c>
      <c r="Q37" s="41" t="s">
        <v>313</v>
      </c>
      <c r="R37" s="42"/>
      <c r="S37" s="181" t="str">
        <f>'12月菜單'!Q46</f>
        <v>蘿蔔玉米湯</v>
      </c>
      <c r="T37" s="41" t="s">
        <v>475</v>
      </c>
      <c r="U37" s="42"/>
      <c r="V37" s="281"/>
      <c r="W37" s="43" t="s">
        <v>160</v>
      </c>
      <c r="X37" s="44" t="s">
        <v>161</v>
      </c>
      <c r="Y37" s="45">
        <f>AB37</f>
        <v>5.5</v>
      </c>
      <c r="Z37" s="14"/>
      <c r="AA37" s="46" t="s">
        <v>513</v>
      </c>
      <c r="AB37" s="15">
        <v>5.5</v>
      </c>
      <c r="AC37" s="15">
        <f>AB37*2</f>
        <v>11</v>
      </c>
      <c r="AD37" s="15"/>
      <c r="AE37" s="15">
        <f>AB37*15</f>
        <v>82.5</v>
      </c>
      <c r="AF37" s="15">
        <f>AC37*4+AE37*4</f>
        <v>374</v>
      </c>
    </row>
    <row r="38" spans="2:32" ht="27.95" customHeight="1" x14ac:dyDescent="0.3">
      <c r="B38" s="183" t="s">
        <v>200</v>
      </c>
      <c r="C38" s="277"/>
      <c r="D38" s="75" t="s">
        <v>496</v>
      </c>
      <c r="E38" s="49"/>
      <c r="F38" s="49">
        <v>120</v>
      </c>
      <c r="G38" s="49" t="s">
        <v>514</v>
      </c>
      <c r="H38" s="49"/>
      <c r="I38" s="49">
        <v>70</v>
      </c>
      <c r="J38" s="49" t="s">
        <v>526</v>
      </c>
      <c r="K38" s="49" t="s">
        <v>535</v>
      </c>
      <c r="L38" s="49">
        <v>50</v>
      </c>
      <c r="M38" s="49" t="s">
        <v>515</v>
      </c>
      <c r="N38" s="49" t="s">
        <v>516</v>
      </c>
      <c r="O38" s="49">
        <v>20</v>
      </c>
      <c r="P38" s="49" t="s">
        <v>169</v>
      </c>
      <c r="Q38" s="49"/>
      <c r="R38" s="49">
        <v>120</v>
      </c>
      <c r="S38" s="49" t="s">
        <v>430</v>
      </c>
      <c r="T38" s="49"/>
      <c r="U38" s="49">
        <v>20</v>
      </c>
      <c r="V38" s="282"/>
      <c r="W38" s="52" t="str">
        <f>AE43&amp;" "&amp;"g"</f>
        <v>94 g</v>
      </c>
      <c r="X38" s="53" t="s">
        <v>358</v>
      </c>
      <c r="Y38" s="54">
        <f>AB38</f>
        <v>2.2999999999999998</v>
      </c>
      <c r="Z38" s="27"/>
      <c r="AA38" s="55" t="s">
        <v>349</v>
      </c>
      <c r="AB38" s="15">
        <v>2.2999999999999998</v>
      </c>
      <c r="AC38" s="56">
        <f>AB38*7</f>
        <v>16.099999999999998</v>
      </c>
      <c r="AD38" s="15">
        <f>AB38*5</f>
        <v>11.5</v>
      </c>
      <c r="AE38" s="15" t="s">
        <v>319</v>
      </c>
      <c r="AF38" s="57">
        <f>AC38*4+AD38*9</f>
        <v>167.89999999999998</v>
      </c>
    </row>
    <row r="39" spans="2:32" ht="27.95" customHeight="1" x14ac:dyDescent="0.3">
      <c r="B39" s="183">
        <v>28</v>
      </c>
      <c r="C39" s="277"/>
      <c r="D39" s="49" t="s">
        <v>517</v>
      </c>
      <c r="E39" s="49" t="s">
        <v>333</v>
      </c>
      <c r="F39" s="49">
        <v>20</v>
      </c>
      <c r="G39" s="49"/>
      <c r="H39" s="49"/>
      <c r="I39" s="49"/>
      <c r="J39" s="141"/>
      <c r="K39" s="141"/>
      <c r="L39" s="141"/>
      <c r="M39" s="49" t="s">
        <v>323</v>
      </c>
      <c r="N39" s="49"/>
      <c r="O39" s="49">
        <v>50</v>
      </c>
      <c r="P39" s="49"/>
      <c r="Q39" s="49"/>
      <c r="R39" s="49"/>
      <c r="S39" s="49" t="s">
        <v>518</v>
      </c>
      <c r="T39" s="49"/>
      <c r="U39" s="49">
        <v>20</v>
      </c>
      <c r="V39" s="282"/>
      <c r="W39" s="59" t="s">
        <v>35</v>
      </c>
      <c r="X39" s="60" t="s">
        <v>211</v>
      </c>
      <c r="Y39" s="54">
        <f>AB39</f>
        <v>2.2999999999999998</v>
      </c>
      <c r="Z39" s="14"/>
      <c r="AA39" s="14" t="s">
        <v>326</v>
      </c>
      <c r="AB39" s="15">
        <v>2.2999999999999998</v>
      </c>
      <c r="AC39" s="15">
        <f>AB39*1</f>
        <v>2.2999999999999998</v>
      </c>
      <c r="AD39" s="15" t="s">
        <v>319</v>
      </c>
      <c r="AE39" s="15">
        <f>AB39*5</f>
        <v>11.5</v>
      </c>
      <c r="AF39" s="15">
        <f>AC39*4+AE39*4</f>
        <v>55.2</v>
      </c>
    </row>
    <row r="40" spans="2:32" ht="27.95" customHeight="1" x14ac:dyDescent="0.3">
      <c r="B40" s="183" t="s">
        <v>213</v>
      </c>
      <c r="C40" s="277"/>
      <c r="D40" s="49" t="s">
        <v>372</v>
      </c>
      <c r="E40" s="49"/>
      <c r="F40" s="49">
        <v>20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282"/>
      <c r="W40" s="52" t="str">
        <f>AD43&amp;" "&amp;"g"</f>
        <v>24 g</v>
      </c>
      <c r="X40" s="60" t="s">
        <v>329</v>
      </c>
      <c r="Y40" s="54">
        <f>AB40</f>
        <v>2.5</v>
      </c>
      <c r="Z40" s="27"/>
      <c r="AA40" s="14" t="s">
        <v>330</v>
      </c>
      <c r="AB40" s="15">
        <v>2.5</v>
      </c>
      <c r="AC40" s="15"/>
      <c r="AD40" s="15">
        <f>AB40*5</f>
        <v>12.5</v>
      </c>
      <c r="AE40" s="15" t="s">
        <v>233</v>
      </c>
      <c r="AF40" s="15">
        <f>AD40*9</f>
        <v>112.5</v>
      </c>
    </row>
    <row r="41" spans="2:32" ht="27.95" customHeight="1" x14ac:dyDescent="0.25">
      <c r="B41" s="278" t="s">
        <v>519</v>
      </c>
      <c r="C41" s="277"/>
      <c r="D41" s="49" t="s">
        <v>328</v>
      </c>
      <c r="E41" s="49"/>
      <c r="F41" s="49">
        <v>20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282"/>
      <c r="W41" s="59" t="s">
        <v>47</v>
      </c>
      <c r="X41" s="60" t="s">
        <v>334</v>
      </c>
      <c r="Y41" s="54">
        <f>AB41</f>
        <v>0</v>
      </c>
      <c r="Z41" s="14"/>
      <c r="AA41" s="14" t="s">
        <v>363</v>
      </c>
      <c r="AB41" s="15"/>
      <c r="AC41" s="14"/>
      <c r="AD41" s="14"/>
      <c r="AE41" s="14">
        <f>AB41*15</f>
        <v>0</v>
      </c>
      <c r="AF41" s="14"/>
    </row>
    <row r="42" spans="2:32" ht="27.95" customHeight="1" x14ac:dyDescent="0.3">
      <c r="B42" s="278"/>
      <c r="C42" s="277"/>
      <c r="D42" s="49"/>
      <c r="E42" s="61"/>
      <c r="F42" s="75"/>
      <c r="G42" s="75"/>
      <c r="H42" s="61"/>
      <c r="I42" s="75"/>
      <c r="J42" s="75"/>
      <c r="K42" s="61"/>
      <c r="L42" s="75"/>
      <c r="M42" s="75"/>
      <c r="N42" s="61"/>
      <c r="O42" s="75"/>
      <c r="P42" s="75"/>
      <c r="Q42" s="61"/>
      <c r="R42" s="75"/>
      <c r="S42" s="49"/>
      <c r="T42" s="61"/>
      <c r="U42" s="49"/>
      <c r="V42" s="282"/>
      <c r="W42" s="52" t="str">
        <f>AC43&amp;" "&amp;"g"</f>
        <v>29.4 g</v>
      </c>
      <c r="X42" s="63" t="s">
        <v>335</v>
      </c>
      <c r="Y42" s="64">
        <v>0</v>
      </c>
      <c r="Z42" s="27"/>
      <c r="AA42" s="65" t="s">
        <v>335</v>
      </c>
      <c r="AB42" s="15"/>
      <c r="AC42" s="66">
        <f>AB42*8</f>
        <v>0</v>
      </c>
      <c r="AD42" s="14">
        <f>AB42*4</f>
        <v>0</v>
      </c>
      <c r="AE42" s="14">
        <f>AB42*12</f>
        <v>0</v>
      </c>
      <c r="AF42" s="14"/>
    </row>
    <row r="43" spans="2:32" ht="27.95" customHeight="1" x14ac:dyDescent="0.25">
      <c r="B43" s="185" t="s">
        <v>336</v>
      </c>
      <c r="C43" s="186"/>
      <c r="D43" s="51"/>
      <c r="E43" s="61"/>
      <c r="F43" s="51"/>
      <c r="G43" s="77"/>
      <c r="H43" s="62"/>
      <c r="I43" s="77"/>
      <c r="J43" s="77"/>
      <c r="K43" s="62"/>
      <c r="L43" s="77"/>
      <c r="M43" s="75"/>
      <c r="N43" s="62"/>
      <c r="O43" s="75"/>
      <c r="P43" s="77"/>
      <c r="Q43" s="62"/>
      <c r="R43" s="77"/>
      <c r="S43" s="77"/>
      <c r="T43" s="62"/>
      <c r="U43" s="77"/>
      <c r="V43" s="282"/>
      <c r="W43" s="59" t="s">
        <v>194</v>
      </c>
      <c r="X43" s="69"/>
      <c r="Y43" s="54"/>
      <c r="Z43" s="14"/>
      <c r="AA43" s="14"/>
      <c r="AB43" s="15"/>
      <c r="AC43" s="92">
        <f>SUM(AC37:AC42)</f>
        <v>29.4</v>
      </c>
      <c r="AD43" s="92">
        <f>SUM(AD37:AD42)</f>
        <v>24</v>
      </c>
      <c r="AE43" s="92">
        <f>SUM(AE37:AE42)</f>
        <v>94</v>
      </c>
      <c r="AF43" s="14">
        <f>AC43*4+AD43*9+AE43*4</f>
        <v>709.6</v>
      </c>
    </row>
    <row r="44" spans="2:32" ht="27.95" customHeight="1" thickBot="1" x14ac:dyDescent="0.35">
      <c r="B44" s="199"/>
      <c r="C44" s="200"/>
      <c r="D44" s="201"/>
      <c r="E44" s="202"/>
      <c r="F44" s="203"/>
      <c r="G44" s="203"/>
      <c r="H44" s="201"/>
      <c r="I44" s="203"/>
      <c r="J44" s="77"/>
      <c r="K44" s="62"/>
      <c r="L44" s="77"/>
      <c r="M44" s="75"/>
      <c r="N44" s="62"/>
      <c r="O44" s="75"/>
      <c r="P44" s="77"/>
      <c r="Q44" s="62"/>
      <c r="R44" s="77"/>
      <c r="S44" s="77"/>
      <c r="T44" s="62"/>
      <c r="U44" s="77"/>
      <c r="V44" s="283"/>
      <c r="W44" s="52" t="str">
        <f>AF43&amp;"K"</f>
        <v>709.6K</v>
      </c>
      <c r="X44" s="72"/>
      <c r="Y44" s="64"/>
      <c r="Z44" s="27"/>
      <c r="AA44" s="14"/>
      <c r="AB44" s="15"/>
      <c r="AC44" s="73">
        <f>AC43*4/AF43</f>
        <v>0.1657271702367531</v>
      </c>
      <c r="AD44" s="73">
        <f>AD43*9/AF43</f>
        <v>0.30439684329199546</v>
      </c>
      <c r="AE44" s="73">
        <f>AE43*4/AF43</f>
        <v>0.52987598647125145</v>
      </c>
      <c r="AF44" s="14"/>
    </row>
    <row r="45" spans="2:32" ht="21.75" customHeight="1" x14ac:dyDescent="0.25">
      <c r="C45" s="166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06"/>
    </row>
    <row r="46" spans="2:32" x14ac:dyDescent="0.25">
      <c r="B46" s="167"/>
      <c r="D46" s="286"/>
      <c r="E46" s="286"/>
      <c r="F46" s="287"/>
      <c r="G46" s="287"/>
      <c r="H46" s="207"/>
      <c r="I46" s="166"/>
      <c r="J46" s="166"/>
      <c r="K46" s="207"/>
      <c r="L46" s="166"/>
      <c r="N46" s="207"/>
      <c r="O46" s="166"/>
      <c r="Q46" s="207"/>
      <c r="R46" s="166"/>
      <c r="T46" s="207"/>
      <c r="U46" s="166"/>
      <c r="V46" s="208"/>
      <c r="Y46" s="210"/>
    </row>
    <row r="47" spans="2:32" x14ac:dyDescent="0.25">
      <c r="Y47" s="210"/>
    </row>
    <row r="48" spans="2:32" x14ac:dyDescent="0.25">
      <c r="Y48" s="210"/>
    </row>
    <row r="49" spans="25:25" x14ac:dyDescent="0.25">
      <c r="Y49" s="210"/>
    </row>
    <row r="50" spans="25:25" x14ac:dyDescent="0.25">
      <c r="Y50" s="210"/>
    </row>
    <row r="51" spans="25:25" x14ac:dyDescent="0.25">
      <c r="Y51" s="210"/>
    </row>
    <row r="52" spans="25:25" x14ac:dyDescent="0.25">
      <c r="Y52" s="210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12月菜單</vt:lpstr>
      <vt:lpstr>第一週</vt:lpstr>
      <vt:lpstr>第二週</vt:lpstr>
      <vt:lpstr>第三週</vt:lpstr>
      <vt:lpstr>第四週</vt:lpstr>
      <vt:lpstr>第五週</vt:lpstr>
      <vt:lpstr>'12月菜單'!Print_Area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2018-11-13T00:34:17Z</dcterms:modified>
</cp:coreProperties>
</file>